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35" windowWidth="9180" windowHeight="4500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GENERAL" sheetId="101" r:id="rId6"/>
    <sheet name="GANADORES" sheetId="58660" r:id="rId7"/>
    <sheet name="HORARIO" sheetId="58659" r:id="rId8"/>
  </sheets>
  <calcPr calcId="145621" iterateDelta="1E-4"/>
</workbook>
</file>

<file path=xl/calcChain.xml><?xml version="1.0" encoding="utf-8"?>
<calcChain xmlns="http://schemas.openxmlformats.org/spreadsheetml/2006/main">
  <c r="F114" i="101" l="1"/>
  <c r="F112" i="101"/>
  <c r="F46" i="101"/>
  <c r="F42" i="101"/>
  <c r="F74" i="101"/>
  <c r="F84" i="101"/>
  <c r="F14" i="101"/>
  <c r="F127" i="101"/>
  <c r="F126" i="101"/>
  <c r="F123" i="101"/>
  <c r="F124" i="101"/>
  <c r="F125" i="101"/>
  <c r="F120" i="101"/>
  <c r="F122" i="101"/>
  <c r="F118" i="101"/>
  <c r="F116" i="101"/>
  <c r="F108" i="101"/>
  <c r="F110" i="101"/>
  <c r="F99" i="101"/>
  <c r="F109" i="101"/>
  <c r="F121" i="101"/>
  <c r="F107" i="101"/>
  <c r="F119" i="101"/>
  <c r="F105" i="101"/>
  <c r="F115" i="101"/>
  <c r="F117" i="101"/>
  <c r="F113" i="101"/>
  <c r="F101" i="101"/>
  <c r="F102" i="101"/>
  <c r="F111" i="101"/>
  <c r="F104" i="101"/>
  <c r="F100" i="101"/>
  <c r="F92" i="101"/>
  <c r="F103" i="101"/>
  <c r="F98" i="101"/>
  <c r="F88" i="101"/>
  <c r="F89" i="101"/>
  <c r="F94" i="101"/>
  <c r="F90" i="101"/>
  <c r="F79" i="101"/>
  <c r="F78" i="101"/>
  <c r="F87" i="101"/>
  <c r="F75" i="101"/>
  <c r="F64" i="101"/>
  <c r="F63" i="101"/>
  <c r="F60" i="101"/>
  <c r="F95" i="101"/>
  <c r="F106" i="101"/>
  <c r="F93" i="101"/>
  <c r="F97" i="101"/>
  <c r="F96" i="101"/>
  <c r="F91" i="101"/>
  <c r="F73" i="101"/>
  <c r="F76" i="101"/>
  <c r="F83" i="101"/>
  <c r="F86" i="101"/>
  <c r="F71" i="101"/>
  <c r="F85" i="101"/>
  <c r="F82" i="101"/>
  <c r="F70" i="101"/>
  <c r="F66" i="101"/>
  <c r="F81" i="101"/>
  <c r="F80" i="101"/>
  <c r="F77" i="101"/>
  <c r="F69" i="101"/>
  <c r="F62" i="101"/>
  <c r="F61" i="101"/>
  <c r="F58" i="101"/>
  <c r="F56" i="101"/>
  <c r="F72" i="101"/>
  <c r="F68" i="101"/>
  <c r="F67" i="101"/>
  <c r="F59" i="101"/>
  <c r="F50" i="101"/>
  <c r="F53" i="101"/>
  <c r="F51" i="101"/>
  <c r="F55" i="101"/>
  <c r="F37" i="101"/>
  <c r="F40" i="101"/>
  <c r="F35" i="101"/>
  <c r="F47" i="101"/>
  <c r="F34" i="101"/>
  <c r="F29" i="101"/>
  <c r="F38" i="101"/>
  <c r="F57" i="101"/>
  <c r="F54" i="101"/>
  <c r="F65" i="101"/>
  <c r="F49" i="101"/>
  <c r="F45" i="101"/>
  <c r="F52" i="101"/>
  <c r="F36" i="101"/>
  <c r="F44" i="101"/>
  <c r="F48" i="101"/>
  <c r="F20" i="101"/>
  <c r="F25" i="101"/>
  <c r="F30" i="101"/>
  <c r="F24" i="101"/>
  <c r="F43" i="101"/>
  <c r="F41" i="101"/>
  <c r="F23" i="101"/>
  <c r="F39" i="101"/>
  <c r="F28" i="101"/>
  <c r="F19" i="101"/>
  <c r="F33" i="101"/>
  <c r="F32" i="101"/>
  <c r="F16" i="101"/>
  <c r="F15" i="101"/>
  <c r="F27" i="101"/>
  <c r="F26" i="101"/>
  <c r="F12" i="101"/>
  <c r="F31" i="101"/>
  <c r="F22" i="101"/>
  <c r="F18" i="101"/>
  <c r="F10" i="101"/>
  <c r="F11" i="101"/>
  <c r="F13" i="101"/>
  <c r="F21" i="101"/>
  <c r="F17" i="101"/>
  <c r="F11" i="58656"/>
  <c r="G11" i="58656" s="1"/>
  <c r="G12" i="58656"/>
  <c r="F12" i="58656"/>
  <c r="X12" i="58656"/>
  <c r="W12" i="58656"/>
  <c r="V12" i="58656"/>
  <c r="X11" i="58656"/>
  <c r="W11" i="58656"/>
  <c r="V11" i="58656"/>
  <c r="J40" i="58656"/>
  <c r="J39" i="58656"/>
  <c r="J38" i="58656"/>
  <c r="J37" i="58656"/>
  <c r="J36" i="58656"/>
  <c r="J35" i="58656"/>
  <c r="J34" i="58656"/>
  <c r="J33" i="58656"/>
  <c r="J32" i="58656"/>
  <c r="J31" i="58656"/>
  <c r="J30" i="58656"/>
  <c r="J29" i="58656"/>
  <c r="J28" i="58656"/>
  <c r="J27" i="58656"/>
  <c r="J26" i="58656"/>
  <c r="J25" i="58656"/>
  <c r="J24" i="58656"/>
  <c r="J23" i="58656"/>
  <c r="J22" i="58656"/>
  <c r="F10" i="64"/>
  <c r="G10" i="64" s="1"/>
  <c r="F11" i="64"/>
  <c r="G11" i="64" s="1"/>
  <c r="F28" i="58656"/>
  <c r="G28" i="58656" s="1"/>
  <c r="J21" i="111" l="1"/>
  <c r="F18" i="111"/>
  <c r="G18" i="111" s="1"/>
  <c r="F38" i="1"/>
  <c r="F12" i="1"/>
  <c r="F41" i="1"/>
  <c r="J127" i="101" l="1"/>
  <c r="J126" i="101"/>
  <c r="J125" i="101"/>
  <c r="J124" i="101"/>
  <c r="J123" i="101"/>
  <c r="J122" i="101"/>
  <c r="J121" i="101"/>
  <c r="J120" i="101"/>
  <c r="J119" i="101"/>
  <c r="J118" i="101"/>
  <c r="J117" i="101"/>
  <c r="J116" i="101"/>
  <c r="J115" i="101"/>
  <c r="J114" i="101"/>
  <c r="J113" i="101"/>
  <c r="J112" i="101"/>
  <c r="J111" i="101"/>
  <c r="J110" i="101"/>
  <c r="J109" i="101"/>
  <c r="J108" i="101"/>
  <c r="J107" i="101"/>
  <c r="J106" i="101"/>
  <c r="J105" i="101"/>
  <c r="J104" i="101"/>
  <c r="J103" i="101"/>
  <c r="J102" i="101"/>
  <c r="J101" i="101"/>
  <c r="J100" i="101"/>
  <c r="J99" i="101"/>
  <c r="J98" i="101"/>
  <c r="J97" i="101"/>
  <c r="J96" i="101"/>
  <c r="J95" i="101"/>
  <c r="J94" i="101"/>
  <c r="J93" i="101"/>
  <c r="J92" i="101"/>
  <c r="J91" i="101"/>
  <c r="J90" i="101"/>
  <c r="J89" i="101"/>
  <c r="J88" i="101"/>
  <c r="J87" i="101"/>
  <c r="J86" i="101"/>
  <c r="J85" i="101"/>
  <c r="J84" i="101"/>
  <c r="J83" i="101"/>
  <c r="J82" i="101"/>
  <c r="J81" i="101"/>
  <c r="J80" i="101"/>
  <c r="J79" i="101"/>
  <c r="J78" i="101"/>
  <c r="J77" i="101"/>
  <c r="J76" i="101"/>
  <c r="J75" i="101"/>
  <c r="J74" i="101"/>
  <c r="J73" i="101"/>
  <c r="J72" i="101"/>
  <c r="J71" i="101"/>
  <c r="J70" i="101"/>
  <c r="J69" i="101"/>
  <c r="J68" i="101"/>
  <c r="J67" i="101"/>
  <c r="J66" i="101"/>
  <c r="J65" i="101"/>
  <c r="J64" i="101"/>
  <c r="J63" i="101"/>
  <c r="J62" i="101"/>
  <c r="J61" i="101"/>
  <c r="J60" i="101"/>
  <c r="J59" i="101"/>
  <c r="J58" i="101"/>
  <c r="J57" i="101"/>
  <c r="J56" i="101"/>
  <c r="J55" i="101"/>
  <c r="J54" i="101"/>
  <c r="J53" i="101"/>
  <c r="J52" i="101"/>
  <c r="J51" i="101"/>
  <c r="J50" i="101"/>
  <c r="J49" i="101"/>
  <c r="J48" i="101"/>
  <c r="J47" i="101"/>
  <c r="J46" i="101"/>
  <c r="J45" i="101"/>
  <c r="J44" i="101"/>
  <c r="J43" i="101"/>
  <c r="J42" i="101"/>
  <c r="J41" i="101"/>
  <c r="J40" i="101"/>
  <c r="J39" i="101"/>
  <c r="J38" i="101"/>
  <c r="J37" i="101"/>
  <c r="J36" i="101"/>
  <c r="J35" i="101"/>
  <c r="J34" i="101"/>
  <c r="J33" i="101"/>
  <c r="J32" i="101"/>
  <c r="J31" i="101"/>
  <c r="J30" i="101"/>
  <c r="J29" i="101"/>
  <c r="J28" i="101"/>
  <c r="J27" i="101"/>
  <c r="J26" i="101"/>
  <c r="J25" i="101"/>
  <c r="J24" i="101"/>
  <c r="J23" i="101"/>
  <c r="J22" i="101"/>
  <c r="J21" i="101"/>
  <c r="J20" i="101"/>
  <c r="J19" i="101"/>
  <c r="J18" i="101"/>
  <c r="J17" i="101"/>
  <c r="J16" i="101"/>
  <c r="J15" i="101"/>
  <c r="J14" i="101"/>
  <c r="J13" i="101"/>
  <c r="J12" i="101"/>
  <c r="J11" i="101"/>
  <c r="E17" i="58660" l="1"/>
  <c r="D17" i="58660"/>
  <c r="C17" i="58660"/>
  <c r="B17" i="58660"/>
  <c r="A17" i="58660"/>
  <c r="E16" i="58660"/>
  <c r="D16" i="58660"/>
  <c r="C16" i="58660"/>
  <c r="B16" i="58660"/>
  <c r="A16" i="58660"/>
  <c r="A3" i="58656"/>
  <c r="A3" i="111"/>
  <c r="J16" i="110"/>
  <c r="J15" i="110"/>
  <c r="F16" i="110"/>
  <c r="G16" i="110" s="1"/>
  <c r="F11" i="110"/>
  <c r="G11" i="110" s="1"/>
  <c r="F15" i="110"/>
  <c r="G15" i="110" s="1"/>
  <c r="F13" i="110"/>
  <c r="G13" i="110" s="1"/>
  <c r="F12" i="110"/>
  <c r="G12" i="110" s="1"/>
  <c r="F14" i="110"/>
  <c r="G14" i="110" s="1"/>
  <c r="F10" i="110"/>
  <c r="G10" i="110" s="1"/>
  <c r="F20" i="111"/>
  <c r="G20" i="111" s="1"/>
  <c r="F11" i="111"/>
  <c r="G11" i="111" s="1"/>
  <c r="F17" i="111"/>
  <c r="G17" i="111" s="1"/>
  <c r="F15" i="111"/>
  <c r="G15" i="111" s="1"/>
  <c r="F10" i="111"/>
  <c r="G10" i="111" s="1"/>
  <c r="F13" i="111"/>
  <c r="G13" i="111" s="1"/>
  <c r="F19" i="111"/>
  <c r="G19" i="111" s="1"/>
  <c r="F16" i="111"/>
  <c r="G16" i="111" s="1"/>
  <c r="F12" i="111"/>
  <c r="G12" i="111" s="1"/>
  <c r="F14" i="111"/>
  <c r="G14" i="111" s="1"/>
  <c r="F21" i="111"/>
  <c r="G21" i="111" s="1"/>
  <c r="F36" i="58656"/>
  <c r="G36" i="58656" s="1"/>
  <c r="F34" i="58656"/>
  <c r="G34" i="58656" s="1"/>
  <c r="F18" i="58656"/>
  <c r="G18" i="58656" s="1"/>
  <c r="F31" i="58656"/>
  <c r="G31" i="58656" s="1"/>
  <c r="F30" i="58656"/>
  <c r="G30" i="58656" s="1"/>
  <c r="F32" i="58656"/>
  <c r="G32" i="58656" s="1"/>
  <c r="F26" i="58656"/>
  <c r="G26" i="58656" s="1"/>
  <c r="F17" i="58656"/>
  <c r="G17" i="58656" s="1"/>
  <c r="F14" i="58656"/>
  <c r="G14" i="58656" s="1"/>
  <c r="F19" i="58656"/>
  <c r="G19" i="58656" s="1"/>
  <c r="F22" i="58656"/>
  <c r="G22" i="58656" s="1"/>
  <c r="F21" i="58656"/>
  <c r="G21" i="58656" s="1"/>
  <c r="F25" i="58656"/>
  <c r="G25" i="58656" s="1"/>
  <c r="F15" i="58656"/>
  <c r="G15" i="58656" s="1"/>
  <c r="F13" i="58656"/>
  <c r="G13" i="58656" s="1"/>
  <c r="F24" i="58656"/>
  <c r="G24" i="58656" s="1"/>
  <c r="F20" i="58656"/>
  <c r="G20" i="58656" s="1"/>
  <c r="F27" i="58656"/>
  <c r="G27" i="58656" s="1"/>
  <c r="F16" i="58656"/>
  <c r="G16" i="58656" s="1"/>
  <c r="F29" i="58656"/>
  <c r="G29" i="58656" s="1"/>
  <c r="F10" i="58656"/>
  <c r="G10" i="58656" s="1"/>
  <c r="F23" i="58656"/>
  <c r="G23" i="58656" s="1"/>
  <c r="F33" i="58656"/>
  <c r="G33" i="58656" s="1"/>
  <c r="F37" i="58656"/>
  <c r="G37" i="58656" s="1"/>
  <c r="F35" i="58656"/>
  <c r="G35" i="58656" s="1"/>
  <c r="F36" i="64"/>
  <c r="G36" i="64" s="1"/>
  <c r="F22" i="64"/>
  <c r="G22" i="64" s="1"/>
  <c r="F46" i="64"/>
  <c r="G46" i="64" s="1"/>
  <c r="F32" i="64"/>
  <c r="G32" i="64" s="1"/>
  <c r="F38" i="64"/>
  <c r="G38" i="64" s="1"/>
  <c r="F35" i="64"/>
  <c r="G35" i="64" s="1"/>
  <c r="F31" i="64"/>
  <c r="G31" i="64" s="1"/>
  <c r="F24" i="64"/>
  <c r="G24" i="64" s="1"/>
  <c r="F44" i="64"/>
  <c r="G44" i="64" s="1"/>
  <c r="F30" i="64"/>
  <c r="G30" i="64" s="1"/>
  <c r="F43" i="64"/>
  <c r="G43" i="64" s="1"/>
  <c r="F23" i="64"/>
  <c r="G23" i="64" s="1"/>
  <c r="F39" i="64"/>
  <c r="G39" i="64" s="1"/>
  <c r="F45" i="64"/>
  <c r="G45" i="64" s="1"/>
  <c r="F13" i="64"/>
  <c r="G13" i="64" s="1"/>
  <c r="F42" i="64"/>
  <c r="G42" i="64" s="1"/>
  <c r="F17" i="64"/>
  <c r="G17" i="64" s="1"/>
  <c r="F21" i="64"/>
  <c r="G21" i="64" s="1"/>
  <c r="F29" i="64"/>
  <c r="G29" i="64" s="1"/>
  <c r="F18" i="64"/>
  <c r="G18" i="64" s="1"/>
  <c r="F19" i="64"/>
  <c r="G19" i="64" s="1"/>
  <c r="F12" i="64"/>
  <c r="G12" i="64" s="1"/>
  <c r="F28" i="64"/>
  <c r="G28" i="64" s="1"/>
  <c r="F15" i="64"/>
  <c r="G15" i="64" s="1"/>
  <c r="F33" i="64"/>
  <c r="G33" i="64" s="1"/>
  <c r="F40" i="64"/>
  <c r="G40" i="64" s="1"/>
  <c r="F27" i="64"/>
  <c r="G27" i="64" s="1"/>
  <c r="F20" i="64"/>
  <c r="G20" i="64" s="1"/>
  <c r="F34" i="64"/>
  <c r="G34" i="64" s="1"/>
  <c r="F37" i="64"/>
  <c r="G37" i="64" s="1"/>
  <c r="F14" i="64"/>
  <c r="G14" i="64" s="1"/>
  <c r="F25" i="64"/>
  <c r="G25" i="64" s="1"/>
  <c r="F26" i="64"/>
  <c r="G26" i="64" s="1"/>
  <c r="F47" i="64"/>
  <c r="G47" i="64" s="1"/>
  <c r="F41" i="64"/>
  <c r="G41" i="64" s="1"/>
  <c r="F16" i="64"/>
  <c r="G16" i="64" s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F11" i="1"/>
  <c r="G11" i="1" s="1"/>
  <c r="F29" i="1"/>
  <c r="G29" i="1" s="1"/>
  <c r="F27" i="1"/>
  <c r="G27" i="1" s="1"/>
  <c r="F35" i="1"/>
  <c r="G35" i="1" s="1"/>
  <c r="F30" i="1"/>
  <c r="G30" i="1" s="1"/>
  <c r="F17" i="1"/>
  <c r="G17" i="1" s="1"/>
  <c r="F10" i="1"/>
  <c r="G10" i="1" s="1"/>
  <c r="G41" i="1"/>
  <c r="F23" i="1"/>
  <c r="G23" i="1" s="1"/>
  <c r="F36" i="1"/>
  <c r="G36" i="1" s="1"/>
  <c r="F19" i="1"/>
  <c r="G19" i="1" s="1"/>
  <c r="F20" i="1"/>
  <c r="G20" i="1" s="1"/>
  <c r="F24" i="1"/>
  <c r="G24" i="1" s="1"/>
  <c r="F16" i="1"/>
  <c r="G16" i="1" s="1"/>
  <c r="G38" i="1"/>
  <c r="F43" i="1"/>
  <c r="G43" i="1" s="1"/>
  <c r="F26" i="1"/>
  <c r="G26" i="1" s="1"/>
  <c r="G12" i="1"/>
  <c r="F39" i="1"/>
  <c r="G39" i="1" s="1"/>
  <c r="F37" i="1"/>
  <c r="G37" i="1" s="1"/>
  <c r="F40" i="1"/>
  <c r="G40" i="1" s="1"/>
  <c r="F42" i="1"/>
  <c r="G42" i="1" s="1"/>
  <c r="F32" i="1"/>
  <c r="G32" i="1" s="1"/>
  <c r="F15" i="1"/>
  <c r="G15" i="1" s="1"/>
  <c r="F13" i="1"/>
  <c r="G13" i="1" s="1"/>
  <c r="F28" i="1"/>
  <c r="G28" i="1" s="1"/>
  <c r="G42" i="58659"/>
  <c r="G41" i="58659"/>
  <c r="G40" i="58659"/>
  <c r="G39" i="58659"/>
  <c r="G38" i="58659"/>
  <c r="G37" i="58659"/>
  <c r="G36" i="58659"/>
  <c r="G35" i="58659"/>
  <c r="G34" i="58659"/>
  <c r="G33" i="58659"/>
  <c r="G32" i="58659"/>
  <c r="G31" i="58659"/>
  <c r="G30" i="58659"/>
  <c r="G29" i="58659"/>
  <c r="G28" i="58659"/>
  <c r="G27" i="58659"/>
  <c r="G26" i="58659"/>
  <c r="G25" i="58659"/>
  <c r="G24" i="58659"/>
  <c r="G23" i="58659"/>
  <c r="G22" i="58659"/>
  <c r="G21" i="58659"/>
  <c r="G20" i="58659"/>
  <c r="G19" i="58659"/>
  <c r="G18" i="58659"/>
  <c r="G17" i="58659"/>
  <c r="G16" i="58659"/>
  <c r="G15" i="58659"/>
  <c r="G14" i="58659"/>
  <c r="G13" i="58659"/>
  <c r="G12" i="58659"/>
  <c r="G11" i="58659"/>
  <c r="G10" i="58659"/>
  <c r="G9" i="58659"/>
  <c r="G8" i="58659"/>
  <c r="G7" i="58659"/>
  <c r="F17" i="58660" l="1"/>
  <c r="G17" i="58660" s="1"/>
  <c r="H42" i="58659"/>
  <c r="F16" i="58660"/>
  <c r="G16" i="58660" s="1"/>
  <c r="F11" i="58660" l="1"/>
  <c r="F22" i="1" l="1"/>
  <c r="F33" i="1"/>
  <c r="F18" i="1"/>
  <c r="F31" i="1"/>
  <c r="F25" i="1"/>
  <c r="F14" i="1"/>
  <c r="F34" i="1"/>
  <c r="F21" i="1"/>
  <c r="J10" i="101" l="1"/>
  <c r="V10" i="1" l="1"/>
  <c r="V11" i="1"/>
  <c r="F12" i="58660"/>
  <c r="F10" i="58660"/>
  <c r="E46" i="58660" l="1"/>
  <c r="D46" i="58660"/>
  <c r="C46" i="58660"/>
  <c r="B46" i="58660"/>
  <c r="A46" i="58660"/>
  <c r="E45" i="58660"/>
  <c r="D45" i="58660"/>
  <c r="C45" i="58660"/>
  <c r="B45" i="58660"/>
  <c r="A45" i="58660"/>
  <c r="J20" i="111"/>
  <c r="J19" i="111"/>
  <c r="J18" i="111"/>
  <c r="J17" i="111"/>
  <c r="J16" i="111"/>
  <c r="J15" i="111"/>
  <c r="J34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G22" i="1"/>
  <c r="E18" i="58660"/>
  <c r="D18" i="58660"/>
  <c r="C18" i="58660"/>
  <c r="B18" i="58660"/>
  <c r="A18" i="58660"/>
  <c r="F18" i="58660" l="1"/>
  <c r="G18" i="58660" s="1"/>
  <c r="F45" i="58660" l="1"/>
  <c r="G46" i="58660"/>
  <c r="F46" i="58660"/>
  <c r="G45" i="58660" l="1"/>
  <c r="J21" i="58656"/>
  <c r="J20" i="58656"/>
  <c r="J19" i="58656"/>
  <c r="J18" i="58656"/>
  <c r="J17" i="58656"/>
  <c r="J16" i="58656"/>
  <c r="J15" i="58656"/>
  <c r="J14" i="58656"/>
  <c r="J13" i="58656"/>
  <c r="J12" i="58656"/>
  <c r="J11" i="58656"/>
  <c r="J14" i="110" l="1"/>
  <c r="J13" i="110"/>
  <c r="J12" i="110"/>
  <c r="J11" i="110"/>
  <c r="J14" i="111" l="1"/>
  <c r="J13" i="111"/>
  <c r="J12" i="111"/>
  <c r="J11" i="111"/>
  <c r="J10" i="110"/>
  <c r="G31" i="1"/>
  <c r="G33" i="1"/>
  <c r="G18" i="1"/>
  <c r="G34" i="1"/>
  <c r="G25" i="1"/>
  <c r="G14" i="1"/>
  <c r="G21" i="1"/>
  <c r="E40" i="58660"/>
  <c r="D40" i="58660"/>
  <c r="C40" i="58660"/>
  <c r="B40" i="58660"/>
  <c r="A40" i="58660"/>
  <c r="J13" i="64"/>
  <c r="J12" i="64"/>
  <c r="J11" i="64"/>
  <c r="A4" i="58660"/>
  <c r="X10" i="1"/>
  <c r="X11" i="1"/>
  <c r="W10" i="1"/>
  <c r="W11" i="1"/>
  <c r="A7" i="110"/>
  <c r="A5" i="110"/>
  <c r="A3" i="110"/>
  <c r="A7" i="111"/>
  <c r="A5" i="111"/>
  <c r="A7" i="58656"/>
  <c r="A5" i="58656"/>
  <c r="A7" i="64"/>
  <c r="A5" i="64"/>
  <c r="A4" i="64"/>
  <c r="A4" i="58656" s="1"/>
  <c r="A4" i="111" s="1"/>
  <c r="A4" i="110" s="1"/>
  <c r="A3" i="64"/>
  <c r="X13" i="64"/>
  <c r="W13" i="64"/>
  <c r="V13" i="64"/>
  <c r="X12" i="64"/>
  <c r="W12" i="64"/>
  <c r="V12" i="64"/>
  <c r="J10" i="111"/>
  <c r="J10" i="58656"/>
  <c r="J10" i="1"/>
  <c r="J10" i="64"/>
  <c r="A3" i="58660"/>
  <c r="A5" i="58660"/>
  <c r="A7" i="58660"/>
  <c r="A22" i="58660"/>
  <c r="B22" i="58660"/>
  <c r="C22" i="58660"/>
  <c r="D22" i="58660"/>
  <c r="E22" i="58660"/>
  <c r="A23" i="58660"/>
  <c r="B23" i="58660"/>
  <c r="C23" i="58660"/>
  <c r="D23" i="58660"/>
  <c r="E23" i="58660"/>
  <c r="A24" i="58660"/>
  <c r="B24" i="58660"/>
  <c r="C24" i="58660"/>
  <c r="D24" i="58660"/>
  <c r="E24" i="58660"/>
  <c r="A28" i="58660"/>
  <c r="B28" i="58660"/>
  <c r="C28" i="58660"/>
  <c r="D28" i="58660"/>
  <c r="E28" i="58660"/>
  <c r="A29" i="58660"/>
  <c r="B29" i="58660"/>
  <c r="C29" i="58660"/>
  <c r="D29" i="58660"/>
  <c r="E29" i="58660"/>
  <c r="A30" i="58660"/>
  <c r="B30" i="58660"/>
  <c r="C30" i="58660"/>
  <c r="D30" i="58660"/>
  <c r="E30" i="58660"/>
  <c r="A34" i="58660"/>
  <c r="B34" i="58660"/>
  <c r="C34" i="58660"/>
  <c r="D34" i="58660"/>
  <c r="E34" i="58660"/>
  <c r="A35" i="58660"/>
  <c r="B35" i="58660"/>
  <c r="C35" i="58660"/>
  <c r="D35" i="58660"/>
  <c r="E35" i="58660"/>
  <c r="A36" i="58660"/>
  <c r="B36" i="58660"/>
  <c r="C36" i="58660"/>
  <c r="D36" i="58660"/>
  <c r="E36" i="58660"/>
  <c r="A41" i="58660"/>
  <c r="B41" i="58660"/>
  <c r="C41" i="58660"/>
  <c r="D41" i="58660"/>
  <c r="E41" i="58660"/>
  <c r="A3" i="101"/>
  <c r="A4" i="101"/>
  <c r="A5" i="101"/>
  <c r="A7" i="101"/>
  <c r="F35" i="58660" l="1"/>
  <c r="G35" i="58660" s="1"/>
  <c r="F34" i="58660"/>
  <c r="G34" i="58660" s="1"/>
  <c r="F40" i="58660"/>
  <c r="G40" i="58660" s="1"/>
  <c r="F36" i="58660"/>
  <c r="G36" i="58660" s="1"/>
  <c r="F29" i="58660"/>
  <c r="G29" i="58660" s="1"/>
  <c r="F30" i="58660"/>
  <c r="G30" i="58660" s="1"/>
  <c r="F28" i="58660"/>
  <c r="G28" i="58660" s="1"/>
  <c r="F23" i="58660"/>
  <c r="G23" i="58660" s="1"/>
  <c r="F24" i="58660"/>
  <c r="G24" i="58660" s="1"/>
  <c r="F41" i="58660"/>
  <c r="G41" i="58660" s="1"/>
  <c r="F22" i="58660"/>
  <c r="G22" i="58660" s="1"/>
</calcChain>
</file>

<file path=xl/sharedStrings.xml><?xml version="1.0" encoding="utf-8"?>
<sst xmlns="http://schemas.openxmlformats.org/spreadsheetml/2006/main" count="1064" uniqueCount="315">
  <si>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</si>
  <si>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</si>
  <si>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</si>
  <si>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</si>
  <si>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</si>
  <si>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</si>
  <si>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</si>
  <si>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</si>
  <si>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</si>
  <si>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CABALLEROS CATEGORIA 0-9</t>
  </si>
  <si>
    <t>CABALLEROS CATEGORIA 10-16</t>
  </si>
  <si>
    <t>CABALLEROS CATEGORIA 25-36</t>
  </si>
  <si>
    <t>--</t>
  </si>
  <si>
    <t>CLUB</t>
  </si>
  <si>
    <t>JUGADORA</t>
  </si>
  <si>
    <t>FECHA NAC</t>
  </si>
  <si>
    <t>EDAD</t>
  </si>
  <si>
    <t>SIN VENTAJA GENERAL</t>
  </si>
  <si>
    <t>CABALLEROS CATEGORIA 17-24</t>
  </si>
  <si>
    <t>F. NAC</t>
  </si>
  <si>
    <t>DESEMP</t>
  </si>
  <si>
    <t>Ult. 9 H.</t>
  </si>
  <si>
    <t>Ult. 6 H.</t>
  </si>
  <si>
    <t>Ult. 3 H.</t>
  </si>
  <si>
    <t>1° S.V.</t>
  </si>
  <si>
    <t>2° S.V.</t>
  </si>
  <si>
    <t>SPGC</t>
  </si>
  <si>
    <t>MDPGC</t>
  </si>
  <si>
    <t>CMDP</t>
  </si>
  <si>
    <t>VGGC</t>
  </si>
  <si>
    <t>HANSSON EDUARDO</t>
  </si>
  <si>
    <t>TGC</t>
  </si>
  <si>
    <t>MELARA GASTON</t>
  </si>
  <si>
    <t>DOMINGUEZ CARLOS</t>
  </si>
  <si>
    <t>GIORGIO SEBASTIAN</t>
  </si>
  <si>
    <t>CV</t>
  </si>
  <si>
    <t>CN</t>
  </si>
  <si>
    <t>3° S.V.</t>
  </si>
  <si>
    <t>HEIZENREDER PABLO GUILLERMO</t>
  </si>
  <si>
    <t>GIORGIO SEBASTIAN ANDRES</t>
  </si>
  <si>
    <t>EZPELETA LEANDRO ESTEBAN</t>
  </si>
  <si>
    <t>CML</t>
  </si>
  <si>
    <t>HOMPS BERNARDO</t>
  </si>
  <si>
    <t>CG</t>
  </si>
  <si>
    <t>FEDERACION REGIONAL DE GOLF MAR Y SIERRAS</t>
  </si>
  <si>
    <t>NAZABAL JUAN</t>
  </si>
  <si>
    <t>MACAGGI GRACIELA</t>
  </si>
  <si>
    <t>EQUIZA IRENE</t>
  </si>
  <si>
    <t>BARBERO PABLO DANIEL</t>
  </si>
  <si>
    <t>NAZABAL JUAN IGNACIO</t>
  </si>
  <si>
    <t>DAMAS CATEGORIA 20-36</t>
  </si>
  <si>
    <t>DOMINGUEZ NICASIO</t>
  </si>
  <si>
    <t>RODRIGUES SERGIO</t>
  </si>
  <si>
    <t>HOLLMAN GERMAN</t>
  </si>
  <si>
    <t>MAISONNAVE JUAN PABLO</t>
  </si>
  <si>
    <t>GCD</t>
  </si>
  <si>
    <t>CEGC</t>
  </si>
  <si>
    <t>CSCPGB</t>
  </si>
  <si>
    <t>CARROZZINO JAVIER HORACIO</t>
  </si>
  <si>
    <t>FUHR JORGE ALBERTO</t>
  </si>
  <si>
    <t>VIDELA HECTOR DANIEL</t>
  </si>
  <si>
    <t>SLAVIN ADRIANA</t>
  </si>
  <si>
    <t>GARCIA GUSTAVO</t>
  </si>
  <si>
    <t>RODRIGUEZ CONSOLI GEORGE</t>
  </si>
  <si>
    <t>MARTINEZ HERNAN</t>
  </si>
  <si>
    <t>MARTINEZ HERNAN RAFAEL</t>
  </si>
  <si>
    <t>GARCIA GUSTAVO JOSE</t>
  </si>
  <si>
    <t>BOLY ALFREDO (H)</t>
  </si>
  <si>
    <t>STGC</t>
  </si>
  <si>
    <t>RODRIGUEZ CONSOLI GEORGE MARTI</t>
  </si>
  <si>
    <t>STAMPONE JUAN ADOLFO</t>
  </si>
  <si>
    <t>CABALLEROS CATEGORIA HASTA 9</t>
  </si>
  <si>
    <t>CARROZZINO JAVIER</t>
  </si>
  <si>
    <t>KOPCIUCH BRUNO</t>
  </si>
  <si>
    <t>SOCHOR ESTELA</t>
  </si>
  <si>
    <t>FUHR JORGE</t>
  </si>
  <si>
    <t>SARASOLA JOSE MAURICIO</t>
  </si>
  <si>
    <t>EZPELETA LEANDRO</t>
  </si>
  <si>
    <t>MOLINA NELSON</t>
  </si>
  <si>
    <t>RAMONDINO PABLO</t>
  </si>
  <si>
    <t>SENNO ANTONIO</t>
  </si>
  <si>
    <t>RISSO PATRON MARIANO</t>
  </si>
  <si>
    <t>MUGUERZA CARLOS</t>
  </si>
  <si>
    <t>RICCHEZZA ANTONIO</t>
  </si>
  <si>
    <t>PIERONI JUAN</t>
  </si>
  <si>
    <t>BURGOS JUAN CARLOS</t>
  </si>
  <si>
    <t>AIZENBERG GABRIEL</t>
  </si>
  <si>
    <t>RAMACCIOTTI GONZALO</t>
  </si>
  <si>
    <t>BOZZO LETICIA</t>
  </si>
  <si>
    <t>BATALLER ALDO</t>
  </si>
  <si>
    <t>CAPONE RODRIGO</t>
  </si>
  <si>
    <t>FERNANDEZ YUMEL</t>
  </si>
  <si>
    <t>SETZES OSCAR</t>
  </si>
  <si>
    <t>SUAREZ ANIBAL MANUEL</t>
  </si>
  <si>
    <t>ACOSTA JUAN DARIO</t>
  </si>
  <si>
    <t>MONTEIRO RUBEN OSVALDO</t>
  </si>
  <si>
    <t>MENDEZ JUAN MANUEL</t>
  </si>
  <si>
    <t>MATIUCCI ROBERTO</t>
  </si>
  <si>
    <t>DAMAS CATEGORIA UNICA</t>
  </si>
  <si>
    <t>CLUB MAR DEL PLATA S.A.</t>
  </si>
  <si>
    <t>Golf Los Acantilados</t>
  </si>
  <si>
    <t>4° FECHA DEL RANKING DE MAYORES</t>
  </si>
  <si>
    <t>SABADO 04 DE NOVIEMBRE DE 2017</t>
  </si>
  <si>
    <t>HOYO 1 - CANCHA AZUL - (medio y merlo)</t>
  </si>
  <si>
    <t>CAFIERO EDUARDO</t>
  </si>
  <si>
    <t>CASENAVE RAUL</t>
  </si>
  <si>
    <t>DE ROSA NATALIO</t>
  </si>
  <si>
    <t>SAFE SERGIO</t>
  </si>
  <si>
    <t>MESCHINO JUAN</t>
  </si>
  <si>
    <t>CERONO WEALTER</t>
  </si>
  <si>
    <t>SANCHEZ MARIANO</t>
  </si>
  <si>
    <t>PRIETO CESAR</t>
  </si>
  <si>
    <t>PINILLA SEBASTIAN</t>
  </si>
  <si>
    <t>PARRA EDUARDO</t>
  </si>
  <si>
    <t>SCARIUZZI SERGIO</t>
  </si>
  <si>
    <t>GAITAN HECTOR</t>
  </si>
  <si>
    <t>SUAREZ JUAN CARLOS</t>
  </si>
  <si>
    <t>GUERRA JOSE LUIS</t>
  </si>
  <si>
    <t>WHELAN RICARDO</t>
  </si>
  <si>
    <t>FERNANDEZ PATRICIO</t>
  </si>
  <si>
    <t>GIORGIO FEDERICO</t>
  </si>
  <si>
    <t>IPORRE RAUL</t>
  </si>
  <si>
    <t>URIA LEONARDO</t>
  </si>
  <si>
    <t>PEREZ ELUSTONDO ESTEBAN</t>
  </si>
  <si>
    <t>DEL CERRO GONZALO</t>
  </si>
  <si>
    <t>TERUGGI GUSTAVO</t>
  </si>
  <si>
    <t>BOZZO MARIA EUGENIA</t>
  </si>
  <si>
    <t>BOZZO NORBERTO</t>
  </si>
  <si>
    <t>FERRARI NESTOR</t>
  </si>
  <si>
    <t>SAEZ CLAUDIO</t>
  </si>
  <si>
    <t>FILGUERA RISSO JAVIER</t>
  </si>
  <si>
    <t>BOLY ALFREDO</t>
  </si>
  <si>
    <t>CEUNINCK JULIO</t>
  </si>
  <si>
    <t>RAMACCIOTTI HECTOR</t>
  </si>
  <si>
    <t>IRIARTE PEDRO</t>
  </si>
  <si>
    <t>PERAL HORACIO</t>
  </si>
  <si>
    <t>MELANI JUAN JOSE</t>
  </si>
  <si>
    <t>ALVELO CARLOS</t>
  </si>
  <si>
    <t>VIERA HERNAN</t>
  </si>
  <si>
    <t>ERREGUERRENA CARLOS</t>
  </si>
  <si>
    <t>STAMPONE JUAN MARTIN</t>
  </si>
  <si>
    <t>MAYORAZ JOAQUIN</t>
  </si>
  <si>
    <t>PONCE DE LEON OMAR</t>
  </si>
  <si>
    <t>ROCH ISIDRO FABIAN</t>
  </si>
  <si>
    <t>CORONEL CARLOS</t>
  </si>
  <si>
    <t>ALLEGRONI JUAN</t>
  </si>
  <si>
    <t>MARCELLONI ESTEBAN</t>
  </si>
  <si>
    <t>NICOLAO MARIANO</t>
  </si>
  <si>
    <t>SARASIBAR ANGEL</t>
  </si>
  <si>
    <t>MAYORAZ CLAUDIO</t>
  </si>
  <si>
    <t>CAPDEVILLE GERMAN</t>
  </si>
  <si>
    <t>PORTINARI EDUARDO</t>
  </si>
  <si>
    <t>MAYEREAUX LUIS</t>
  </si>
  <si>
    <t>CASCO GUSTAVO</t>
  </si>
  <si>
    <t>ARISTEGUI MATIAS</t>
  </si>
  <si>
    <t>HEIZENREDER PABLO</t>
  </si>
  <si>
    <t>QUINTANA FABIÁN</t>
  </si>
  <si>
    <t>TAIARIOL CLAUDIO</t>
  </si>
  <si>
    <t>IBARGUEGOYTIA GERMAN</t>
  </si>
  <si>
    <t>DIP GUSTAVO</t>
  </si>
  <si>
    <t>RICHETTO FABIAN</t>
  </si>
  <si>
    <t>BIANCHI PABLO</t>
  </si>
  <si>
    <t>DIEZ CLAUDIO</t>
  </si>
  <si>
    <t>DIEZ PATRICIO</t>
  </si>
  <si>
    <t>CAPONE PASCUAL</t>
  </si>
  <si>
    <t>MIRAVE PATRICIO</t>
  </si>
  <si>
    <t>HERRERA VEGAS LEO</t>
  </si>
  <si>
    <t>ARENAS SERGIO</t>
  </si>
  <si>
    <t>CALVIÑO PABLO</t>
  </si>
  <si>
    <t>MONTEIRO RUBEN</t>
  </si>
  <si>
    <t>ETEROVICH ARMANDO NICOLAS</t>
  </si>
  <si>
    <t>FORQUET GASTON HORACIO</t>
  </si>
  <si>
    <t>BELLOCQ EMILIO RICARDO</t>
  </si>
  <si>
    <t>VILANOVA JOSE</t>
  </si>
  <si>
    <t>BERTOLI GUILLERMO</t>
  </si>
  <si>
    <t>ESPAIN FRANCISCO</t>
  </si>
  <si>
    <t>LORENZO HECTOR</t>
  </si>
  <si>
    <t>SOTELO MARIO</t>
  </si>
  <si>
    <t>MOLARES MIGUEL</t>
  </si>
  <si>
    <t>STABILE MIGUEL ANGEL</t>
  </si>
  <si>
    <t>DAMICO JOSE</t>
  </si>
  <si>
    <t>D'ARCHIVIO ALDO</t>
  </si>
  <si>
    <t xml:space="preserve">BARBERO PABLO </t>
  </si>
  <si>
    <t>JUNCO JORGE</t>
  </si>
  <si>
    <t>FERNANDEZ D.JOSE LUIS</t>
  </si>
  <si>
    <t>FERNANDEZ MAXIMILIANO</t>
  </si>
  <si>
    <t>CONSIGLIO JORGE</t>
  </si>
  <si>
    <t>ALONSO CARLOS ALBERTO</t>
  </si>
  <si>
    <t>SCHWARTZMAN CLAUDIO</t>
  </si>
  <si>
    <t>SCHWARTZAN SILVIA</t>
  </si>
  <si>
    <t>VIDELA ALEJANDRO RAUL</t>
  </si>
  <si>
    <t>BRIÑON GUSTAVO</t>
  </si>
  <si>
    <t>ALFONZO HECGTOR EDUARDO</t>
  </si>
  <si>
    <t>ALVAREZ ARIEL MAXIMILIANO</t>
  </si>
  <si>
    <t>CRAVEA GUILLERMO</t>
  </si>
  <si>
    <t>de GALVANI JORGE</t>
  </si>
  <si>
    <t>HEER GUSTAVO</t>
  </si>
  <si>
    <t>LAUGE LUIS</t>
  </si>
  <si>
    <t>LOPEZ RUBEN DAVID</t>
  </si>
  <si>
    <t>FELIS LUIS</t>
  </si>
  <si>
    <t>VEGA DOMINGO</t>
  </si>
  <si>
    <t>GOCELLA RAFAEL</t>
  </si>
  <si>
    <t>VINAGRE MARIO</t>
  </si>
  <si>
    <t>VARGAS OSCAR</t>
  </si>
  <si>
    <t>DIAZ HORACIO ROLANDO</t>
  </si>
  <si>
    <t>4° FECHA DE MAYORES</t>
  </si>
  <si>
    <t>GCHCC</t>
  </si>
  <si>
    <t>VARGAS OSCAR RENE</t>
  </si>
  <si>
    <t xml:space="preserve">PIERONI JUAN JOSE             </t>
  </si>
  <si>
    <t xml:space="preserve">RODRIGUES SERGIO ADRIAN       </t>
  </si>
  <si>
    <t xml:space="preserve">STAMPONE MARTIN JUAN          </t>
  </si>
  <si>
    <t>DEL CERRO CARLOS GONZALO</t>
  </si>
  <si>
    <t>FERNANDEZ DAGUERRE JOSE LUIS</t>
  </si>
  <si>
    <t xml:space="preserve">VEGA DOMINGO HECTOR           </t>
  </si>
  <si>
    <t>SANCHEZ MARIANO EDUARDO</t>
  </si>
  <si>
    <t xml:space="preserve">CAPONE RODRIGO                </t>
  </si>
  <si>
    <t xml:space="preserve">DIEZ CLAUDIO OMAR             </t>
  </si>
  <si>
    <t>JUNCO JORGE RUBEN</t>
  </si>
  <si>
    <t xml:space="preserve">SAFE SERGIO JAVIER            </t>
  </si>
  <si>
    <t xml:space="preserve">BATTALLER ALDO CLAUDIO        </t>
  </si>
  <si>
    <t xml:space="preserve">DOMINGUEZ CARLOS              </t>
  </si>
  <si>
    <t xml:space="preserve">MESCHINO JUAN                 </t>
  </si>
  <si>
    <t xml:space="preserve">ALVELO AGUSTIN CARLOS         </t>
  </si>
  <si>
    <t xml:space="preserve">DIEZ PATRICIO NORBERTO        </t>
  </si>
  <si>
    <t xml:space="preserve">FELIS LUIS ALBERTO            </t>
  </si>
  <si>
    <t xml:space="preserve">RICHETTO FABIAN               </t>
  </si>
  <si>
    <t xml:space="preserve">FOURQUET GASTON HORACIO       </t>
  </si>
  <si>
    <t xml:space="preserve">FILGUEIRA RISSO JAVIER        </t>
  </si>
  <si>
    <t xml:space="preserve">HERRERA VEGAS LEONARDO        </t>
  </si>
  <si>
    <t xml:space="preserve">CALVIÑO PABLO ANTONIO         </t>
  </si>
  <si>
    <t xml:space="preserve">MOLINA AMPUERO NELSON HERNAN  </t>
  </si>
  <si>
    <t xml:space="preserve">NICOLAO MARIANO LUIS          </t>
  </si>
  <si>
    <t xml:space="preserve">QUINTANA FABIAN               </t>
  </si>
  <si>
    <t xml:space="preserve">CERONO WALTER ANIBAL          </t>
  </si>
  <si>
    <t>ALFONZO  HECTOR  EDUARDO</t>
  </si>
  <si>
    <t xml:space="preserve">LOPEZ RUBEN DAVID             </t>
  </si>
  <si>
    <t xml:space="preserve">DE ROSA NATALIO               </t>
  </si>
  <si>
    <t xml:space="preserve">IRIARTE PEDRO LUIS            </t>
  </si>
  <si>
    <t xml:space="preserve">MARCELLONI ESTEBAN NICOLAS    </t>
  </si>
  <si>
    <t xml:space="preserve">MAYORAZ CLAUDIO INELDO        </t>
  </si>
  <si>
    <t xml:space="preserve">ARISTEGUI MATIAS HERNAN       </t>
  </si>
  <si>
    <t xml:space="preserve">TAIARIOL CLAUDIO              </t>
  </si>
  <si>
    <t xml:space="preserve">GAITAN HECTOR NICOLAS         </t>
  </si>
  <si>
    <t xml:space="preserve">CASCO GUSTAVO ARIEL           </t>
  </si>
  <si>
    <t xml:space="preserve">RAMONDINO PABLO               </t>
  </si>
  <si>
    <t>D ARCHIVIO ALDO</t>
  </si>
  <si>
    <t xml:space="preserve">VIDELA HECTOR DANIEL          </t>
  </si>
  <si>
    <t xml:space="preserve">SARASOLA MAURICIO             </t>
  </si>
  <si>
    <t xml:space="preserve">DE GALVAGNI JORGE ALBERTO     </t>
  </si>
  <si>
    <t>ALLEGRONI JUAN EDGARDO</t>
  </si>
  <si>
    <t xml:space="preserve">HOMPS BERNARDO                </t>
  </si>
  <si>
    <t>CORONEL CARLOS ALBERTO</t>
  </si>
  <si>
    <t xml:space="preserve">MOLARES MIGUEL ANGEL          </t>
  </si>
  <si>
    <t xml:space="preserve">DIP GUSTAVO                   </t>
  </si>
  <si>
    <t xml:space="preserve">RISSO PATRON MARIANO          </t>
  </si>
  <si>
    <t xml:space="preserve">TERUGGI GUSTAVO               </t>
  </si>
  <si>
    <t xml:space="preserve">D'AMICO JOSE                  </t>
  </si>
  <si>
    <t xml:space="preserve">VIDELA ALEJANDRO RAUL         </t>
  </si>
  <si>
    <t xml:space="preserve">SENNO ANTONIO CEFERINO        </t>
  </si>
  <si>
    <t>SCHWARTZMAN CLAUDIO E</t>
  </si>
  <si>
    <t xml:space="preserve">BURGOS JUAN CARLOS            </t>
  </si>
  <si>
    <t xml:space="preserve">SCARUZZI SERGIO AMAURY        </t>
  </si>
  <si>
    <t>CRAVEA GUILLERMO JUAN</t>
  </si>
  <si>
    <t xml:space="preserve">URIA LEONARDO ESTEBAN         </t>
  </si>
  <si>
    <t xml:space="preserve">VILANOVA JOSE                 </t>
  </si>
  <si>
    <t xml:space="preserve">ETEROVICH ARMANDO NICOLAS     </t>
  </si>
  <si>
    <t>CEUNINCK JULIO CESAR</t>
  </si>
  <si>
    <t xml:space="preserve">IPORRE RAUL                   </t>
  </si>
  <si>
    <t xml:space="preserve">PRIETO CESAR                  </t>
  </si>
  <si>
    <t xml:space="preserve">IBARGUENGOITIA GERMAN         </t>
  </si>
  <si>
    <t xml:space="preserve">SETZES OSCAR ANGEL            </t>
  </si>
  <si>
    <t>ERREGUERENA CARLOS ALBERTO</t>
  </si>
  <si>
    <t>BRIÑON GUSTAVO ALEJANDRO</t>
  </si>
  <si>
    <t xml:space="preserve">MUGUERZA CARLOS LORENZO       </t>
  </si>
  <si>
    <t xml:space="preserve">BERTOLI GUILLERMO             </t>
  </si>
  <si>
    <t>RAMACCIOTTI HECTOR JOSE P</t>
  </si>
  <si>
    <t xml:space="preserve">PINILLA SEBASTIAN             </t>
  </si>
  <si>
    <t xml:space="preserve">WHELAN RICARDO SANTIAGO       </t>
  </si>
  <si>
    <t xml:space="preserve">HOLLMAN GERMAN                </t>
  </si>
  <si>
    <t xml:space="preserve">KOPCIUCH ALFREDO BRUNO        </t>
  </si>
  <si>
    <t>HEER  GUSTAVO</t>
  </si>
  <si>
    <t>LAUGE LUIS MARIA</t>
  </si>
  <si>
    <t>PEREZ ELUSTONDO ESTEBAN ANDRES</t>
  </si>
  <si>
    <t xml:space="preserve">PONCE DE LEON OMAR            </t>
  </si>
  <si>
    <t xml:space="preserve">LORENZO HECTOR                </t>
  </si>
  <si>
    <t xml:space="preserve">CAPDEVILLE GERMAN ALEJANDRO   </t>
  </si>
  <si>
    <t xml:space="preserve">ESPAIN FRANCISCO              </t>
  </si>
  <si>
    <t xml:space="preserve">BIANCHI PABLO                 </t>
  </si>
  <si>
    <t xml:space="preserve">MENDEZ JUAN MANUEL            </t>
  </si>
  <si>
    <t xml:space="preserve">SARASIBAR ANGEL ERNESTO       </t>
  </si>
  <si>
    <t>PARRA EDUARDO JORGE</t>
  </si>
  <si>
    <t xml:space="preserve">MAYEREAUX LUIS ERNESTO        </t>
  </si>
  <si>
    <t xml:space="preserve">FERNANDEZ GUTIERREZ  YUMEL    </t>
  </si>
  <si>
    <t xml:space="preserve">SOTELO MARIO ANIBAL           </t>
  </si>
  <si>
    <t>VIERA HERNAN GONZALO</t>
  </si>
  <si>
    <t xml:space="preserve">RICCHEZZA ANRONIO OSVALDO     </t>
  </si>
  <si>
    <t xml:space="preserve">MATIUCCI ROBERTO              </t>
  </si>
  <si>
    <t xml:space="preserve">CAFIERO EDUARDO JOSE          </t>
  </si>
  <si>
    <t xml:space="preserve">PORTINARI EDUARDO JOSE        </t>
  </si>
  <si>
    <t xml:space="preserve">STAMPONE JUAN ADOLFO          </t>
  </si>
  <si>
    <t xml:space="preserve">SLAVIN ADRIANA                </t>
  </si>
  <si>
    <t xml:space="preserve">MACAGGI GRACIELA              </t>
  </si>
  <si>
    <t xml:space="preserve">LEVY DE SCHWARTZMAN SILVIA    </t>
  </si>
  <si>
    <t xml:space="preserve">SOCHOR ESTELA                 </t>
  </si>
  <si>
    <t xml:space="preserve">EQUIZA IRENE                  </t>
  </si>
  <si>
    <t>D</t>
  </si>
  <si>
    <t>E</t>
  </si>
  <si>
    <t>S</t>
  </si>
  <si>
    <t>6,6, b</t>
  </si>
  <si>
    <t>6.6.b</t>
  </si>
  <si>
    <t>P</t>
  </si>
  <si>
    <t>T</t>
  </si>
  <si>
    <t>COSTA CARLOS</t>
  </si>
  <si>
    <t>CHGGC</t>
  </si>
  <si>
    <t>ETEROVICH ARMANDO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</si>
</sst>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5"/>
      <color theme="0"/>
      <name val="Arial"/>
      <family val="2"/>
    </font>
    <font>
      <b/>
      <sz val="10"/>
      <color theme="0"/>
      <name val="Arial"/>
      <family val="2"/>
    </font>
    <font>
      <b/>
      <sz val="15"/>
      <color rgb="FF0000FF"/>
      <name val="Arial"/>
      <family val="2"/>
    </font>
    <font>
      <b/>
      <sz val="12"/>
      <color theme="3" tint="0.39997558519241921"/>
      <name val="Arial"/>
      <family val="2"/>
    </font>
    <font>
      <b/>
      <sz val="20"/>
      <name val="Arial"/>
      <family val="2"/>
    </font>
    <font>
      <sz val="10"/>
      <name val="Arial"/>
      <family val="2"/>
      <charset val="1"/>
    </font>
    <font>
      <b/>
      <sz val="10"/>
      <color indexed="10"/>
      <name val="Arial"/>
      <family val="2"/>
    </font>
    <font>
      <b/>
      <sz val="15"/>
      <color rgb="FFFF0000"/>
      <name val="Arial"/>
      <family val="2"/>
    </font>
    <font>
      <b/>
      <sz val="9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30" fillId="0" borderId="0"/>
    <xf numFmtId="0" fontId="14" fillId="0" borderId="0"/>
    <xf numFmtId="0" fontId="1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5" fillId="0" borderId="0" xfId="0" applyNumberFormat="1" applyFont="1"/>
    <xf numFmtId="0" fontId="13" fillId="0" borderId="0" xfId="0" applyFont="1"/>
    <xf numFmtId="0" fontId="15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Fill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7" fillId="0" borderId="16" xfId="0" applyFont="1" applyFill="1" applyBorder="1" applyAlignment="1">
      <alignment horizontal="left"/>
    </xf>
    <xf numFmtId="2" fontId="4" fillId="6" borderId="11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5" fillId="0" borderId="0" xfId="0" applyFont="1" applyFill="1" applyBorder="1"/>
    <xf numFmtId="0" fontId="6" fillId="0" borderId="20" xfId="0" applyFont="1" applyBorder="1" applyAlignment="1">
      <alignment horizontal="center"/>
    </xf>
    <xf numFmtId="0" fontId="22" fillId="0" borderId="0" xfId="0" applyFont="1"/>
    <xf numFmtId="0" fontId="14" fillId="0" borderId="0" xfId="0" applyFont="1"/>
    <xf numFmtId="0" fontId="20" fillId="0" borderId="0" xfId="0" applyFont="1" applyFill="1" applyAlignment="1">
      <alignment horizontal="center"/>
    </xf>
    <xf numFmtId="0" fontId="21" fillId="0" borderId="0" xfId="0" applyFont="1"/>
    <xf numFmtId="0" fontId="25" fillId="0" borderId="0" xfId="0" applyFont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7" fillId="0" borderId="2" xfId="0" quotePrefix="1" applyFont="1" applyFill="1" applyBorder="1" applyAlignment="1">
      <alignment horizontal="center"/>
    </xf>
    <xf numFmtId="0" fontId="0" fillId="0" borderId="0" xfId="0" applyBorder="1"/>
    <xf numFmtId="0" fontId="26" fillId="8" borderId="1" xfId="0" applyFont="1" applyFill="1" applyBorder="1" applyAlignment="1">
      <alignment horizontal="center"/>
    </xf>
    <xf numFmtId="164" fontId="2" fillId="0" borderId="0" xfId="0" applyNumberFormat="1" applyFont="1"/>
    <xf numFmtId="164" fontId="4" fillId="0" borderId="19" xfId="0" applyNumberFormat="1" applyFont="1" applyBorder="1" applyAlignment="1">
      <alignment horizontal="center"/>
    </xf>
    <xf numFmtId="164" fontId="13" fillId="0" borderId="21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6" borderId="1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0" fontId="20" fillId="0" borderId="28" xfId="0" applyNumberFormat="1" applyFont="1" applyFill="1" applyBorder="1" applyAlignment="1">
      <alignment horizontal="center"/>
    </xf>
    <xf numFmtId="20" fontId="20" fillId="0" borderId="29" xfId="0" applyNumberFormat="1" applyFont="1" applyFill="1" applyBorder="1" applyAlignment="1">
      <alignment horizontal="center"/>
    </xf>
    <xf numFmtId="0" fontId="32" fillId="6" borderId="4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6" fillId="0" borderId="20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8" fillId="2" borderId="23" xfId="0" applyFont="1" applyFill="1" applyBorder="1" applyAlignment="1">
      <alignment horizontal="center"/>
    </xf>
    <xf numFmtId="0" fontId="18" fillId="2" borderId="22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4" fillId="4" borderId="23" xfId="0" applyFont="1" applyFill="1" applyBorder="1" applyAlignment="1">
      <alignment horizontal="center"/>
    </xf>
    <xf numFmtId="0" fontId="24" fillId="4" borderId="22" xfId="0" applyFont="1" applyFill="1" applyBorder="1" applyAlignment="1">
      <alignment horizontal="center"/>
    </xf>
    <xf numFmtId="0" fontId="24" fillId="4" borderId="19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3" fillId="5" borderId="23" xfId="0" applyFont="1" applyFill="1" applyBorder="1" applyAlignment="1">
      <alignment horizontal="center"/>
    </xf>
    <xf numFmtId="0" fontId="23" fillId="5" borderId="22" xfId="0" applyFont="1" applyFill="1" applyBorder="1" applyAlignment="1">
      <alignment horizontal="center"/>
    </xf>
    <xf numFmtId="0" fontId="23" fillId="5" borderId="19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14" fillId="9" borderId="26" xfId="0" applyFont="1" applyFill="1" applyBorder="1"/>
    <xf numFmtId="0" fontId="14" fillId="9" borderId="2" xfId="0" applyFont="1" applyFill="1" applyBorder="1"/>
    <xf numFmtId="0" fontId="14" fillId="9" borderId="20" xfId="0" applyFont="1" applyFill="1" applyBorder="1"/>
    <xf numFmtId="0" fontId="12" fillId="0" borderId="24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0" fontId="7" fillId="0" borderId="16" xfId="0" applyFont="1" applyFill="1" applyBorder="1"/>
    <xf numFmtId="0" fontId="8" fillId="0" borderId="24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14" fillId="9" borderId="27" xfId="0" applyFont="1" applyFill="1" applyBorder="1"/>
    <xf numFmtId="0" fontId="14" fillId="9" borderId="24" xfId="0" applyFont="1" applyFill="1" applyBorder="1"/>
    <xf numFmtId="0" fontId="14" fillId="9" borderId="25" xfId="0" applyFont="1" applyFill="1" applyBorder="1"/>
    <xf numFmtId="0" fontId="2" fillId="0" borderId="30" xfId="0" applyFont="1" applyBorder="1" applyAlignment="1">
      <alignment horizontal="center"/>
    </xf>
    <xf numFmtId="2" fontId="4" fillId="0" borderId="31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2" fontId="4" fillId="6" borderId="9" xfId="0" applyNumberFormat="1" applyFont="1" applyFill="1" applyBorder="1" applyAlignment="1">
      <alignment horizontal="center"/>
    </xf>
    <xf numFmtId="0" fontId="7" fillId="10" borderId="4" xfId="0" applyFont="1" applyFill="1" applyBorder="1"/>
  </cellXfs>
  <cellStyles count="5">
    <cellStyle name="Excel Built-in Normal" xfId="2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zoomScale="70" zoomScaleNormal="70" workbookViewId="0">
      <selection sqref="A1:G1"/>
    </sheetView>
  </sheetViews>
  <sheetFormatPr baseColWidth="10" defaultRowHeight="18.75" x14ac:dyDescent="0.25"/>
  <cols>
    <col min="1" max="1" width="51.7109375" style="1" bestFit="1" customWidth="1"/>
    <col min="2" max="2" width="9.7109375" style="1" customWidth="1"/>
    <col min="3" max="7" width="6.7109375" style="2" customWidth="1"/>
    <col min="8" max="8" width="12.85546875" style="59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customWidth="1"/>
    <col min="26" max="16384" width="11.42578125" style="1"/>
  </cols>
  <sheetData>
    <row r="1" spans="1:24" ht="30.75" x14ac:dyDescent="0.4">
      <c r="A1" s="77" t="s">
        <v>7</v>
      </c>
      <c r="B1" s="77"/>
      <c r="C1" s="77"/>
      <c r="D1" s="77"/>
      <c r="E1" s="77"/>
      <c r="F1" s="77"/>
      <c r="G1" s="77"/>
      <c r="L1" s="52">
        <v>9</v>
      </c>
    </row>
    <row r="2" spans="1:24" ht="30.75" x14ac:dyDescent="0.4">
      <c r="A2" s="77" t="s">
        <v>8</v>
      </c>
      <c r="B2" s="77"/>
      <c r="C2" s="77"/>
      <c r="D2" s="77"/>
      <c r="E2" s="77"/>
      <c r="F2" s="77"/>
      <c r="G2" s="77"/>
    </row>
    <row r="3" spans="1:24" ht="25.5" x14ac:dyDescent="0.35">
      <c r="A3" s="80" t="s">
        <v>99</v>
      </c>
      <c r="B3" s="80"/>
      <c r="C3" s="80"/>
      <c r="D3" s="80"/>
      <c r="E3" s="80"/>
      <c r="F3" s="80"/>
      <c r="G3" s="80"/>
    </row>
    <row r="4" spans="1:24" ht="25.5" x14ac:dyDescent="0.35">
      <c r="A4" s="80" t="s">
        <v>100</v>
      </c>
      <c r="B4" s="80"/>
      <c r="C4" s="80"/>
      <c r="D4" s="80"/>
      <c r="E4" s="80"/>
      <c r="F4" s="80"/>
      <c r="G4" s="80"/>
    </row>
    <row r="5" spans="1:24" ht="20.25" x14ac:dyDescent="0.3">
      <c r="A5" s="78" t="s">
        <v>205</v>
      </c>
      <c r="B5" s="78"/>
      <c r="C5" s="78"/>
      <c r="D5" s="78"/>
      <c r="E5" s="78"/>
      <c r="F5" s="78"/>
      <c r="G5" s="78"/>
    </row>
    <row r="6" spans="1:24" ht="19.5" x14ac:dyDescent="0.3">
      <c r="A6" s="79" t="s">
        <v>6</v>
      </c>
      <c r="B6" s="79"/>
      <c r="C6" s="79"/>
      <c r="D6" s="79"/>
      <c r="E6" s="79"/>
      <c r="F6" s="79"/>
      <c r="G6" s="79"/>
    </row>
    <row r="7" spans="1:24" ht="20.25" thickBot="1" x14ac:dyDescent="0.35">
      <c r="A7" s="81" t="s">
        <v>102</v>
      </c>
      <c r="B7" s="81"/>
      <c r="C7" s="81"/>
      <c r="D7" s="81"/>
      <c r="E7" s="81"/>
      <c r="F7" s="81"/>
      <c r="G7" s="81"/>
    </row>
    <row r="8" spans="1:24" ht="20.25" thickBot="1" x14ac:dyDescent="0.35">
      <c r="A8" s="74" t="s">
        <v>71</v>
      </c>
      <c r="B8" s="75"/>
      <c r="C8" s="75"/>
      <c r="D8" s="75"/>
      <c r="E8" s="75"/>
      <c r="F8" s="75"/>
      <c r="G8" s="76"/>
    </row>
    <row r="9" spans="1:24" s="3" customFormat="1" ht="20.25" thickBot="1" x14ac:dyDescent="0.35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60" t="s">
        <v>19</v>
      </c>
      <c r="I9" s="1"/>
      <c r="J9" s="24" t="s">
        <v>20</v>
      </c>
      <c r="L9" s="1"/>
      <c r="M9" s="2"/>
      <c r="N9" s="2"/>
      <c r="O9" s="2"/>
      <c r="P9" s="2"/>
      <c r="Q9" s="2"/>
      <c r="R9" s="2"/>
      <c r="S9" s="2"/>
      <c r="T9" s="2"/>
      <c r="U9" s="2"/>
      <c r="V9" s="33" t="s">
        <v>21</v>
      </c>
      <c r="W9" s="27" t="s">
        <v>22</v>
      </c>
      <c r="X9" s="27" t="s">
        <v>23</v>
      </c>
    </row>
    <row r="10" spans="1:24" ht="19.5" x14ac:dyDescent="0.3">
      <c r="A10" s="26" t="s">
        <v>49</v>
      </c>
      <c r="B10" s="7" t="s">
        <v>31</v>
      </c>
      <c r="C10" s="8">
        <v>8</v>
      </c>
      <c r="D10" s="9">
        <v>39</v>
      </c>
      <c r="E10" s="9">
        <v>36</v>
      </c>
      <c r="F10" s="5">
        <f>SUM(D10+E10)</f>
        <v>75</v>
      </c>
      <c r="G10" s="47">
        <f>(F10-C10)</f>
        <v>67</v>
      </c>
      <c r="H10" s="61">
        <v>21493</v>
      </c>
      <c r="J10" s="25">
        <f t="shared" ref="J10:J52" si="0">(E10-C10*0.5)</f>
        <v>32</v>
      </c>
      <c r="K10" s="3"/>
      <c r="L10" s="37"/>
      <c r="M10" s="31"/>
      <c r="N10" s="31"/>
      <c r="O10" s="31"/>
      <c r="P10" s="64"/>
      <c r="Q10" s="64"/>
      <c r="R10" s="64"/>
      <c r="S10" s="64"/>
      <c r="T10" s="64"/>
      <c r="U10" s="65"/>
      <c r="V10" s="35">
        <f>SUM(M10:U10)</f>
        <v>0</v>
      </c>
      <c r="W10" s="34">
        <f>SUM(P10:U10)</f>
        <v>0</v>
      </c>
      <c r="X10" s="34">
        <f>SUM(S10:U10)</f>
        <v>0</v>
      </c>
    </row>
    <row r="11" spans="1:24" ht="20.25" thickBot="1" x14ac:dyDescent="0.35">
      <c r="A11" s="26" t="s">
        <v>120</v>
      </c>
      <c r="B11" s="7" t="s">
        <v>29</v>
      </c>
      <c r="C11" s="8">
        <v>9</v>
      </c>
      <c r="D11" s="9">
        <v>38</v>
      </c>
      <c r="E11" s="9">
        <v>39</v>
      </c>
      <c r="F11" s="5">
        <f>SUM(D11+E11)</f>
        <v>77</v>
      </c>
      <c r="G11" s="47">
        <f>(F11-C11)</f>
        <v>68</v>
      </c>
      <c r="H11" s="61">
        <v>33052</v>
      </c>
      <c r="J11" s="25">
        <f t="shared" si="0"/>
        <v>34.5</v>
      </c>
      <c r="K11" s="3"/>
      <c r="L11" s="39"/>
      <c r="M11" s="28"/>
      <c r="N11" s="28"/>
      <c r="O11" s="28"/>
      <c r="P11" s="28"/>
      <c r="Q11" s="28"/>
      <c r="R11" s="28"/>
      <c r="S11" s="53"/>
      <c r="T11" s="53"/>
      <c r="U11" s="54"/>
      <c r="V11" s="36">
        <f>SUM(M11:U11)</f>
        <v>0</v>
      </c>
      <c r="W11" s="32">
        <f>SUM(P11:U11)</f>
        <v>0</v>
      </c>
      <c r="X11" s="32">
        <f>SUM(S11:U11)</f>
        <v>0</v>
      </c>
    </row>
    <row r="12" spans="1:24" ht="20.25" thickBot="1" x14ac:dyDescent="0.35">
      <c r="A12" s="26" t="s">
        <v>30</v>
      </c>
      <c r="B12" s="7" t="s">
        <v>31</v>
      </c>
      <c r="C12" s="8">
        <v>5</v>
      </c>
      <c r="D12" s="9">
        <v>39</v>
      </c>
      <c r="E12" s="9">
        <v>35</v>
      </c>
      <c r="F12" s="5">
        <f>SUM(D12+E12)</f>
        <v>74</v>
      </c>
      <c r="G12" s="47">
        <f>(F12-C12)</f>
        <v>69</v>
      </c>
      <c r="H12" s="61">
        <v>21180</v>
      </c>
      <c r="J12" s="25">
        <f t="shared" si="0"/>
        <v>32.5</v>
      </c>
      <c r="K12" s="3"/>
    </row>
    <row r="13" spans="1:24" ht="20.25" thickBot="1" x14ac:dyDescent="0.35">
      <c r="A13" s="26" t="s">
        <v>66</v>
      </c>
      <c r="B13" s="7" t="s">
        <v>28</v>
      </c>
      <c r="C13" s="8">
        <v>3</v>
      </c>
      <c r="D13" s="9">
        <v>37</v>
      </c>
      <c r="E13" s="9">
        <v>36</v>
      </c>
      <c r="F13" s="5">
        <f>SUM(D13+E13)</f>
        <v>73</v>
      </c>
      <c r="G13" s="47">
        <f>(F13-C13)</f>
        <v>70</v>
      </c>
      <c r="H13" s="61">
        <v>22291</v>
      </c>
      <c r="I13" s="63" t="s">
        <v>25</v>
      </c>
      <c r="J13" s="116">
        <f t="shared" si="0"/>
        <v>34.5</v>
      </c>
      <c r="K13" s="3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 ht="20.25" thickBot="1" x14ac:dyDescent="0.35">
      <c r="A14" s="26" t="s">
        <v>65</v>
      </c>
      <c r="B14" s="7" t="s">
        <v>28</v>
      </c>
      <c r="C14" s="8">
        <v>0</v>
      </c>
      <c r="D14" s="9">
        <v>36</v>
      </c>
      <c r="E14" s="9">
        <v>35</v>
      </c>
      <c r="F14" s="5">
        <f>SUM(D14+E14)</f>
        <v>71</v>
      </c>
      <c r="G14" s="47">
        <f>(F14-C14)</f>
        <v>71</v>
      </c>
      <c r="H14" s="61">
        <v>27448</v>
      </c>
      <c r="I14" s="63" t="s">
        <v>24</v>
      </c>
      <c r="J14" s="116">
        <f t="shared" si="0"/>
        <v>35</v>
      </c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4" ht="19.5" x14ac:dyDescent="0.3">
      <c r="A15" s="26" t="s">
        <v>67</v>
      </c>
      <c r="B15" s="7" t="s">
        <v>27</v>
      </c>
      <c r="C15" s="8">
        <v>4</v>
      </c>
      <c r="D15" s="9">
        <v>37</v>
      </c>
      <c r="E15" s="9">
        <v>38</v>
      </c>
      <c r="F15" s="5">
        <f>SUM(D15+E15)</f>
        <v>75</v>
      </c>
      <c r="G15" s="47">
        <f>(F15-C15)</f>
        <v>71</v>
      </c>
      <c r="H15" s="61">
        <v>28110</v>
      </c>
      <c r="J15" s="25">
        <f t="shared" si="0"/>
        <v>36</v>
      </c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4" ht="19.5" x14ac:dyDescent="0.3">
      <c r="A16" s="26" t="s">
        <v>214</v>
      </c>
      <c r="B16" s="7" t="s">
        <v>57</v>
      </c>
      <c r="C16" s="8">
        <v>6</v>
      </c>
      <c r="D16" s="9">
        <v>38</v>
      </c>
      <c r="E16" s="9">
        <v>39</v>
      </c>
      <c r="F16" s="5">
        <f>SUM(D16+E16)</f>
        <v>77</v>
      </c>
      <c r="G16" s="47">
        <f>(F16-C16)</f>
        <v>71</v>
      </c>
      <c r="H16" s="61">
        <v>26638</v>
      </c>
      <c r="J16" s="25">
        <f t="shared" si="0"/>
        <v>36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4" ht="20.25" thickBot="1" x14ac:dyDescent="0.35">
      <c r="A17" s="26" t="s">
        <v>222</v>
      </c>
      <c r="B17" s="7" t="s">
        <v>27</v>
      </c>
      <c r="C17" s="8">
        <v>9</v>
      </c>
      <c r="D17" s="9">
        <v>40</v>
      </c>
      <c r="E17" s="9">
        <v>40</v>
      </c>
      <c r="F17" s="5">
        <f>SUM(D17+E17)</f>
        <v>80</v>
      </c>
      <c r="G17" s="47">
        <f>(F17-C17)</f>
        <v>71</v>
      </c>
      <c r="H17" s="61">
        <v>27142</v>
      </c>
      <c r="J17" s="25">
        <f t="shared" si="0"/>
        <v>35.5</v>
      </c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ht="20.25" thickBot="1" x14ac:dyDescent="0.35">
      <c r="A18" s="26" t="s">
        <v>38</v>
      </c>
      <c r="B18" s="7" t="s">
        <v>29</v>
      </c>
      <c r="C18" s="8">
        <v>1</v>
      </c>
      <c r="D18" s="9">
        <v>37</v>
      </c>
      <c r="E18" s="9">
        <v>36</v>
      </c>
      <c r="F18" s="5">
        <f>SUM(D18+E18)</f>
        <v>73</v>
      </c>
      <c r="G18" s="47">
        <f>(F18-C18)</f>
        <v>72</v>
      </c>
      <c r="H18" s="61">
        <v>25144</v>
      </c>
      <c r="I18" s="63" t="s">
        <v>37</v>
      </c>
      <c r="J18" s="116">
        <f t="shared" si="0"/>
        <v>35.5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ht="19.5" x14ac:dyDescent="0.3">
      <c r="A19" s="26" t="s">
        <v>217</v>
      </c>
      <c r="B19" s="7" t="s">
        <v>26</v>
      </c>
      <c r="C19" s="8">
        <v>7</v>
      </c>
      <c r="D19" s="9">
        <v>42</v>
      </c>
      <c r="E19" s="9">
        <v>37</v>
      </c>
      <c r="F19" s="5">
        <f>SUM(D19+E19)</f>
        <v>79</v>
      </c>
      <c r="G19" s="47">
        <f>(F19-C19)</f>
        <v>72</v>
      </c>
      <c r="H19" s="61">
        <v>18774</v>
      </c>
      <c r="J19" s="25">
        <f t="shared" si="0"/>
        <v>33.5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 spans="1:24" ht="19.5" x14ac:dyDescent="0.3">
      <c r="A20" s="26" t="s">
        <v>40</v>
      </c>
      <c r="B20" s="7" t="s">
        <v>29</v>
      </c>
      <c r="C20" s="8">
        <v>7</v>
      </c>
      <c r="D20" s="9">
        <v>41</v>
      </c>
      <c r="E20" s="9">
        <v>38</v>
      </c>
      <c r="F20" s="5">
        <f>SUM(D20+E20)</f>
        <v>79</v>
      </c>
      <c r="G20" s="47">
        <f>(F20-C20)</f>
        <v>72</v>
      </c>
      <c r="H20" s="61">
        <v>28013</v>
      </c>
      <c r="J20" s="25">
        <f t="shared" si="0"/>
        <v>34.5</v>
      </c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 spans="1:24" ht="19.5" x14ac:dyDescent="0.3">
      <c r="A21" s="26" t="s">
        <v>185</v>
      </c>
      <c r="B21" s="7" t="s">
        <v>28</v>
      </c>
      <c r="C21" s="8">
        <v>1</v>
      </c>
      <c r="D21" s="9">
        <v>37</v>
      </c>
      <c r="E21" s="9">
        <v>37</v>
      </c>
      <c r="F21" s="5">
        <f>SUM(D21+E21)</f>
        <v>74</v>
      </c>
      <c r="G21" s="47">
        <f>(F21-C21)</f>
        <v>73</v>
      </c>
      <c r="H21" s="61">
        <v>33592</v>
      </c>
      <c r="J21" s="25">
        <f t="shared" si="0"/>
        <v>36.5</v>
      </c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24" ht="19.5" x14ac:dyDescent="0.3">
      <c r="A22" s="26" t="s">
        <v>136</v>
      </c>
      <c r="B22" s="7" t="s">
        <v>206</v>
      </c>
      <c r="C22" s="8">
        <v>1</v>
      </c>
      <c r="D22" s="9">
        <v>37</v>
      </c>
      <c r="E22" s="9">
        <v>37</v>
      </c>
      <c r="F22" s="5">
        <f>SUM(D22+E22)</f>
        <v>74</v>
      </c>
      <c r="G22" s="47">
        <f>(F22-C22)</f>
        <v>73</v>
      </c>
      <c r="H22" s="61">
        <v>28168</v>
      </c>
      <c r="J22" s="25">
        <f t="shared" si="0"/>
        <v>36.5</v>
      </c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>
        <v>68.5</v>
      </c>
      <c r="W22" s="46" t="s">
        <v>35</v>
      </c>
      <c r="X22" s="46"/>
    </row>
    <row r="23" spans="1:24" ht="19.5" x14ac:dyDescent="0.3">
      <c r="A23" s="26" t="s">
        <v>219</v>
      </c>
      <c r="B23" s="7" t="s">
        <v>28</v>
      </c>
      <c r="C23" s="8">
        <v>7</v>
      </c>
      <c r="D23" s="9">
        <v>40</v>
      </c>
      <c r="E23" s="9">
        <v>40</v>
      </c>
      <c r="F23" s="5">
        <f>SUM(D23+E23)</f>
        <v>80</v>
      </c>
      <c r="G23" s="47">
        <f>(F23-C23)</f>
        <v>73</v>
      </c>
      <c r="H23" s="61">
        <v>23251</v>
      </c>
      <c r="J23" s="25">
        <f t="shared" si="0"/>
        <v>36.5</v>
      </c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>
        <v>70.099999999999994</v>
      </c>
      <c r="W23" s="46" t="s">
        <v>36</v>
      </c>
      <c r="X23" s="46"/>
    </row>
    <row r="24" spans="1:24" ht="19.5" x14ac:dyDescent="0.3">
      <c r="A24" s="26" t="s">
        <v>216</v>
      </c>
      <c r="B24" s="7" t="s">
        <v>27</v>
      </c>
      <c r="C24" s="8">
        <v>7</v>
      </c>
      <c r="D24" s="9">
        <v>40</v>
      </c>
      <c r="E24" s="9">
        <v>40</v>
      </c>
      <c r="F24" s="5">
        <f>SUM(D24+E24)</f>
        <v>80</v>
      </c>
      <c r="G24" s="47">
        <f>(F24-C24)</f>
        <v>73</v>
      </c>
      <c r="H24" s="61">
        <v>26334</v>
      </c>
      <c r="J24" s="25">
        <f t="shared" si="0"/>
        <v>36.5</v>
      </c>
    </row>
    <row r="25" spans="1:24" ht="19.5" x14ac:dyDescent="0.3">
      <c r="A25" s="26" t="s">
        <v>204</v>
      </c>
      <c r="B25" s="7" t="s">
        <v>28</v>
      </c>
      <c r="C25" s="8">
        <v>2</v>
      </c>
      <c r="D25" s="9">
        <v>37</v>
      </c>
      <c r="E25" s="9">
        <v>39</v>
      </c>
      <c r="F25" s="5">
        <f>SUM(D25+E25)</f>
        <v>76</v>
      </c>
      <c r="G25" s="47">
        <f>(F25-C25)</f>
        <v>74</v>
      </c>
      <c r="H25" s="61">
        <v>20694</v>
      </c>
      <c r="J25" s="25">
        <f t="shared" si="0"/>
        <v>38</v>
      </c>
    </row>
    <row r="26" spans="1:24" ht="19.5" x14ac:dyDescent="0.3">
      <c r="A26" s="26" t="s">
        <v>93</v>
      </c>
      <c r="B26" s="7" t="s">
        <v>41</v>
      </c>
      <c r="C26" s="8">
        <v>5</v>
      </c>
      <c r="D26" s="9">
        <v>38</v>
      </c>
      <c r="E26" s="9">
        <v>41</v>
      </c>
      <c r="F26" s="5">
        <f>SUM(D26+E26)</f>
        <v>79</v>
      </c>
      <c r="G26" s="47">
        <f>(F26-C26)</f>
        <v>74</v>
      </c>
      <c r="H26" s="61">
        <v>26606</v>
      </c>
      <c r="J26" s="25">
        <f t="shared" si="0"/>
        <v>38.5</v>
      </c>
    </row>
    <row r="27" spans="1:24" ht="19.5" x14ac:dyDescent="0.3">
      <c r="A27" s="26" t="s">
        <v>105</v>
      </c>
      <c r="B27" s="7" t="s">
        <v>28</v>
      </c>
      <c r="C27" s="8">
        <v>9</v>
      </c>
      <c r="D27" s="9">
        <v>41</v>
      </c>
      <c r="E27" s="9">
        <v>42</v>
      </c>
      <c r="F27" s="5">
        <f>SUM(D27+E27)</f>
        <v>83</v>
      </c>
      <c r="G27" s="47">
        <f>(F27-C27)</f>
        <v>74</v>
      </c>
      <c r="H27" s="61">
        <v>28250</v>
      </c>
      <c r="J27" s="25">
        <f t="shared" si="0"/>
        <v>37.5</v>
      </c>
    </row>
    <row r="28" spans="1:24" ht="19.5" x14ac:dyDescent="0.3">
      <c r="A28" s="26" t="s">
        <v>32</v>
      </c>
      <c r="B28" s="7" t="s">
        <v>27</v>
      </c>
      <c r="C28" s="8">
        <v>3</v>
      </c>
      <c r="D28" s="9">
        <v>40</v>
      </c>
      <c r="E28" s="9">
        <v>38</v>
      </c>
      <c r="F28" s="5">
        <f>SUM(D28+E28)</f>
        <v>78</v>
      </c>
      <c r="G28" s="47">
        <f>(F28-C28)</f>
        <v>75</v>
      </c>
      <c r="H28" s="61">
        <v>27857</v>
      </c>
      <c r="J28" s="25">
        <f t="shared" si="0"/>
        <v>36.5</v>
      </c>
    </row>
    <row r="29" spans="1:24" ht="19.5" x14ac:dyDescent="0.3">
      <c r="A29" s="26" t="s">
        <v>119</v>
      </c>
      <c r="B29" s="7" t="s">
        <v>29</v>
      </c>
      <c r="C29" s="8">
        <v>9</v>
      </c>
      <c r="D29" s="9">
        <v>42</v>
      </c>
      <c r="E29" s="9">
        <v>42</v>
      </c>
      <c r="F29" s="5">
        <f>SUM(D29+E29)</f>
        <v>84</v>
      </c>
      <c r="G29" s="47">
        <f>(F29-C29)</f>
        <v>75</v>
      </c>
      <c r="H29" s="61">
        <v>30789</v>
      </c>
      <c r="J29" s="25">
        <f t="shared" si="0"/>
        <v>37.5</v>
      </c>
    </row>
    <row r="30" spans="1:24" ht="19.5" x14ac:dyDescent="0.3">
      <c r="A30" s="26" t="s">
        <v>164</v>
      </c>
      <c r="B30" s="7" t="s">
        <v>27</v>
      </c>
      <c r="C30" s="8">
        <v>9</v>
      </c>
      <c r="D30" s="9">
        <v>40</v>
      </c>
      <c r="E30" s="9">
        <v>44</v>
      </c>
      <c r="F30" s="5">
        <f>SUM(D30+E30)</f>
        <v>84</v>
      </c>
      <c r="G30" s="47">
        <f>(F30-C30)</f>
        <v>75</v>
      </c>
      <c r="H30" s="61">
        <v>19452</v>
      </c>
      <c r="J30" s="25">
        <f t="shared" si="0"/>
        <v>39.5</v>
      </c>
    </row>
    <row r="31" spans="1:24" ht="19.5" x14ac:dyDescent="0.3">
      <c r="A31" s="26" t="s">
        <v>48</v>
      </c>
      <c r="B31" s="7" t="s">
        <v>28</v>
      </c>
      <c r="C31" s="8">
        <v>2</v>
      </c>
      <c r="D31" s="9">
        <v>39</v>
      </c>
      <c r="E31" s="9">
        <v>39</v>
      </c>
      <c r="F31" s="5">
        <f>SUM(D31+E31)</f>
        <v>78</v>
      </c>
      <c r="G31" s="47">
        <f>(F31-C31)</f>
        <v>76</v>
      </c>
      <c r="H31" s="61">
        <v>26822</v>
      </c>
      <c r="J31" s="25">
        <f t="shared" si="0"/>
        <v>38</v>
      </c>
    </row>
    <row r="32" spans="1:24" ht="19.5" x14ac:dyDescent="0.3">
      <c r="A32" s="26" t="s">
        <v>54</v>
      </c>
      <c r="B32" s="7" t="s">
        <v>27</v>
      </c>
      <c r="C32" s="8">
        <v>4</v>
      </c>
      <c r="D32" s="9">
        <v>41</v>
      </c>
      <c r="E32" s="9">
        <v>39</v>
      </c>
      <c r="F32" s="5">
        <f>SUM(D32+E32)</f>
        <v>80</v>
      </c>
      <c r="G32" s="47">
        <f>(F32-C32)</f>
        <v>76</v>
      </c>
      <c r="H32" s="61">
        <v>30234</v>
      </c>
      <c r="J32" s="25">
        <f t="shared" si="0"/>
        <v>37</v>
      </c>
    </row>
    <row r="33" spans="1:10" ht="19.5" x14ac:dyDescent="0.3">
      <c r="A33" s="26" t="s">
        <v>207</v>
      </c>
      <c r="B33" s="7" t="s">
        <v>28</v>
      </c>
      <c r="C33" s="8">
        <v>2</v>
      </c>
      <c r="D33" s="9">
        <v>38</v>
      </c>
      <c r="E33" s="9">
        <v>40</v>
      </c>
      <c r="F33" s="5">
        <f>SUM(D33+E33)</f>
        <v>78</v>
      </c>
      <c r="G33" s="47">
        <f>(F33-C33)</f>
        <v>76</v>
      </c>
      <c r="H33" s="61">
        <v>20074</v>
      </c>
      <c r="J33" s="25">
        <f t="shared" si="0"/>
        <v>39</v>
      </c>
    </row>
    <row r="34" spans="1:10" ht="19.5" x14ac:dyDescent="0.3">
      <c r="A34" s="26" t="s">
        <v>87</v>
      </c>
      <c r="B34" s="7" t="s">
        <v>27</v>
      </c>
      <c r="C34" s="8">
        <v>0</v>
      </c>
      <c r="D34" s="9">
        <v>35</v>
      </c>
      <c r="E34" s="9">
        <v>41</v>
      </c>
      <c r="F34" s="5">
        <f>SUM(D34+E34)</f>
        <v>76</v>
      </c>
      <c r="G34" s="47">
        <f>(F34-C34)</f>
        <v>76</v>
      </c>
      <c r="H34" s="61">
        <v>26222</v>
      </c>
      <c r="J34" s="25">
        <f t="shared" si="0"/>
        <v>41</v>
      </c>
    </row>
    <row r="35" spans="1:10" ht="19.5" x14ac:dyDescent="0.3">
      <c r="A35" s="26" t="s">
        <v>224</v>
      </c>
      <c r="B35" s="7" t="s">
        <v>28</v>
      </c>
      <c r="C35" s="8">
        <v>9</v>
      </c>
      <c r="D35" s="9">
        <v>44</v>
      </c>
      <c r="E35" s="9">
        <v>41</v>
      </c>
      <c r="F35" s="5">
        <f>SUM(D35+E35)</f>
        <v>85</v>
      </c>
      <c r="G35" s="47">
        <f>(F35-C35)</f>
        <v>76</v>
      </c>
      <c r="H35" s="61">
        <v>18537</v>
      </c>
      <c r="J35" s="25">
        <f t="shared" si="0"/>
        <v>36.5</v>
      </c>
    </row>
    <row r="36" spans="1:10" ht="19.5" x14ac:dyDescent="0.3">
      <c r="A36" s="26" t="s">
        <v>218</v>
      </c>
      <c r="B36" s="7" t="s">
        <v>57</v>
      </c>
      <c r="C36" s="8">
        <v>7</v>
      </c>
      <c r="D36" s="9">
        <v>40</v>
      </c>
      <c r="E36" s="9">
        <v>44</v>
      </c>
      <c r="F36" s="5">
        <f>SUM(D36+E36)</f>
        <v>84</v>
      </c>
      <c r="G36" s="47">
        <f>(F36-C36)</f>
        <v>77</v>
      </c>
      <c r="H36" s="61">
        <v>24009</v>
      </c>
      <c r="J36" s="25">
        <f t="shared" si="0"/>
        <v>40.5</v>
      </c>
    </row>
    <row r="37" spans="1:10" ht="19.5" x14ac:dyDescent="0.3">
      <c r="A37" s="26" t="s">
        <v>51</v>
      </c>
      <c r="B37" s="7" t="s">
        <v>29</v>
      </c>
      <c r="C37" s="8">
        <v>4</v>
      </c>
      <c r="D37" s="9">
        <v>41</v>
      </c>
      <c r="E37" s="9">
        <v>41</v>
      </c>
      <c r="F37" s="5">
        <f>SUM(D37+E37)</f>
        <v>82</v>
      </c>
      <c r="G37" s="47">
        <f>(F37-C37)</f>
        <v>78</v>
      </c>
      <c r="H37" s="61">
        <v>27260</v>
      </c>
      <c r="J37" s="25">
        <f t="shared" si="0"/>
        <v>39</v>
      </c>
    </row>
    <row r="38" spans="1:10" ht="19.5" x14ac:dyDescent="0.3">
      <c r="A38" s="26" t="s">
        <v>167</v>
      </c>
      <c r="B38" s="7" t="s">
        <v>31</v>
      </c>
      <c r="C38" s="8">
        <v>6</v>
      </c>
      <c r="D38" s="9">
        <v>38</v>
      </c>
      <c r="E38" s="9">
        <v>47</v>
      </c>
      <c r="F38" s="5">
        <f>SUM(D38+E38)</f>
        <v>85</v>
      </c>
      <c r="G38" s="47">
        <f>(F38-C38)</f>
        <v>79</v>
      </c>
      <c r="H38" s="61">
        <v>25095</v>
      </c>
      <c r="J38" s="25">
        <f t="shared" si="0"/>
        <v>44</v>
      </c>
    </row>
    <row r="39" spans="1:10" ht="19.5" x14ac:dyDescent="0.3">
      <c r="A39" s="26" t="s">
        <v>211</v>
      </c>
      <c r="B39" s="7" t="s">
        <v>27</v>
      </c>
      <c r="C39" s="8">
        <v>4</v>
      </c>
      <c r="D39" s="9">
        <v>40</v>
      </c>
      <c r="E39" s="9">
        <v>44</v>
      </c>
      <c r="F39" s="5">
        <f>SUM(D39+E39)</f>
        <v>84</v>
      </c>
      <c r="G39" s="47">
        <f>(F39-C39)</f>
        <v>80</v>
      </c>
      <c r="H39" s="61">
        <v>28272</v>
      </c>
      <c r="J39" s="25">
        <f t="shared" si="0"/>
        <v>42</v>
      </c>
    </row>
    <row r="40" spans="1:10" ht="19.5" x14ac:dyDescent="0.3">
      <c r="A40" s="26" t="s">
        <v>210</v>
      </c>
      <c r="B40" s="7" t="s">
        <v>55</v>
      </c>
      <c r="C40" s="8">
        <v>4</v>
      </c>
      <c r="D40" s="9">
        <v>44</v>
      </c>
      <c r="E40" s="9">
        <v>41</v>
      </c>
      <c r="F40" s="5">
        <f>SUM(D40+E40)</f>
        <v>85</v>
      </c>
      <c r="G40" s="47">
        <f>(F40-C40)</f>
        <v>81</v>
      </c>
      <c r="H40" s="61">
        <v>27431</v>
      </c>
      <c r="J40" s="25">
        <f t="shared" si="0"/>
        <v>39</v>
      </c>
    </row>
    <row r="41" spans="1:10" ht="19.5" x14ac:dyDescent="0.3">
      <c r="A41" s="26" t="s">
        <v>220</v>
      </c>
      <c r="B41" s="7" t="s">
        <v>31</v>
      </c>
      <c r="C41" s="8">
        <v>7</v>
      </c>
      <c r="D41" s="9">
        <v>43</v>
      </c>
      <c r="E41" s="9">
        <v>45</v>
      </c>
      <c r="F41" s="5">
        <f>SUM(D41+E41)</f>
        <v>88</v>
      </c>
      <c r="G41" s="47">
        <f>(F41-C41)</f>
        <v>81</v>
      </c>
      <c r="H41" s="61">
        <v>24765</v>
      </c>
      <c r="J41" s="25">
        <f t="shared" si="0"/>
        <v>41.5</v>
      </c>
    </row>
    <row r="42" spans="1:10" ht="19.5" x14ac:dyDescent="0.3">
      <c r="A42" s="26" t="s">
        <v>209</v>
      </c>
      <c r="B42" s="7" t="s">
        <v>26</v>
      </c>
      <c r="C42" s="8">
        <v>4</v>
      </c>
      <c r="D42" s="9">
        <v>44</v>
      </c>
      <c r="E42" s="9">
        <v>42</v>
      </c>
      <c r="F42" s="5">
        <f>SUM(D42+E42)</f>
        <v>86</v>
      </c>
      <c r="G42" s="47">
        <f>(F42-C42)</f>
        <v>82</v>
      </c>
      <c r="H42" s="61">
        <v>28240</v>
      </c>
      <c r="J42" s="25">
        <f t="shared" si="0"/>
        <v>40</v>
      </c>
    </row>
    <row r="43" spans="1:10" ht="19.5" x14ac:dyDescent="0.3">
      <c r="A43" s="26" t="s">
        <v>213</v>
      </c>
      <c r="B43" s="7" t="s">
        <v>28</v>
      </c>
      <c r="C43" s="8">
        <v>5</v>
      </c>
      <c r="D43" s="9">
        <v>44</v>
      </c>
      <c r="E43" s="9">
        <v>43</v>
      </c>
      <c r="F43" s="5">
        <f>SUM(D43+E43)</f>
        <v>87</v>
      </c>
      <c r="G43" s="47">
        <f>(F43-C43)</f>
        <v>82</v>
      </c>
      <c r="H43" s="61">
        <v>20656</v>
      </c>
      <c r="J43" s="25">
        <f t="shared" si="0"/>
        <v>40.5</v>
      </c>
    </row>
    <row r="44" spans="1:10" ht="19.5" x14ac:dyDescent="0.3">
      <c r="A44" s="69" t="s">
        <v>208</v>
      </c>
      <c r="B44" s="7" t="s">
        <v>26</v>
      </c>
      <c r="C44" s="8">
        <v>4</v>
      </c>
      <c r="D44" s="70" t="s">
        <v>12</v>
      </c>
      <c r="E44" s="70" t="s">
        <v>12</v>
      </c>
      <c r="F44" s="71" t="s">
        <v>12</v>
      </c>
      <c r="G44" s="72" t="s">
        <v>12</v>
      </c>
      <c r="H44" s="61">
        <v>33982</v>
      </c>
      <c r="J44" s="25" t="e">
        <f t="shared" si="0"/>
        <v>#VALUE!</v>
      </c>
    </row>
    <row r="45" spans="1:10" ht="19.5" x14ac:dyDescent="0.3">
      <c r="A45" s="26" t="s">
        <v>223</v>
      </c>
      <c r="B45" s="7" t="s">
        <v>27</v>
      </c>
      <c r="C45" s="8">
        <v>9</v>
      </c>
      <c r="D45" s="9" t="s">
        <v>5</v>
      </c>
      <c r="E45" s="9" t="s">
        <v>310</v>
      </c>
      <c r="F45" s="5" t="s">
        <v>311</v>
      </c>
      <c r="G45" s="72" t="s">
        <v>12</v>
      </c>
      <c r="H45" s="61">
        <v>26751</v>
      </c>
      <c r="J45" s="25" t="e">
        <f t="shared" si="0"/>
        <v>#VALUE!</v>
      </c>
    </row>
    <row r="46" spans="1:10" ht="19.5" x14ac:dyDescent="0.3">
      <c r="A46" s="26" t="s">
        <v>165</v>
      </c>
      <c r="B46" s="7" t="s">
        <v>27</v>
      </c>
      <c r="C46" s="8">
        <v>9</v>
      </c>
      <c r="D46" s="9" t="s">
        <v>5</v>
      </c>
      <c r="E46" s="9" t="s">
        <v>310</v>
      </c>
      <c r="F46" s="5" t="s">
        <v>311</v>
      </c>
      <c r="G46" s="72" t="s">
        <v>12</v>
      </c>
      <c r="H46" s="61">
        <v>20847</v>
      </c>
      <c r="J46" s="25" t="e">
        <f t="shared" si="0"/>
        <v>#VALUE!</v>
      </c>
    </row>
    <row r="47" spans="1:10" ht="19.5" x14ac:dyDescent="0.3">
      <c r="A47" s="26" t="s">
        <v>221</v>
      </c>
      <c r="B47" s="7" t="s">
        <v>57</v>
      </c>
      <c r="C47" s="8">
        <v>8</v>
      </c>
      <c r="D47" s="9" t="s">
        <v>5</v>
      </c>
      <c r="E47" s="9" t="s">
        <v>310</v>
      </c>
      <c r="F47" s="5" t="s">
        <v>311</v>
      </c>
      <c r="G47" s="72" t="s">
        <v>12</v>
      </c>
      <c r="H47" s="61">
        <v>27453</v>
      </c>
      <c r="J47" s="25" t="e">
        <f t="shared" si="0"/>
        <v>#VALUE!</v>
      </c>
    </row>
    <row r="48" spans="1:10" ht="19.5" x14ac:dyDescent="0.3">
      <c r="A48" s="26" t="s">
        <v>215</v>
      </c>
      <c r="B48" s="7" t="s">
        <v>41</v>
      </c>
      <c r="C48" s="8">
        <v>7</v>
      </c>
      <c r="D48" s="9" t="s">
        <v>5</v>
      </c>
      <c r="E48" s="9" t="s">
        <v>310</v>
      </c>
      <c r="F48" s="5" t="s">
        <v>311</v>
      </c>
      <c r="G48" s="72" t="s">
        <v>12</v>
      </c>
      <c r="H48" s="61">
        <v>27737</v>
      </c>
      <c r="J48" s="25" t="e">
        <f t="shared" si="0"/>
        <v>#VALUE!</v>
      </c>
    </row>
    <row r="49" spans="1:10" ht="19.5" x14ac:dyDescent="0.3">
      <c r="A49" s="26" t="s">
        <v>212</v>
      </c>
      <c r="B49" s="7" t="s">
        <v>26</v>
      </c>
      <c r="C49" s="8">
        <v>5</v>
      </c>
      <c r="D49" s="9" t="s">
        <v>5</v>
      </c>
      <c r="E49" s="9" t="s">
        <v>310</v>
      </c>
      <c r="F49" s="5" t="s">
        <v>311</v>
      </c>
      <c r="G49" s="72" t="s">
        <v>12</v>
      </c>
      <c r="H49" s="61">
        <v>19615</v>
      </c>
      <c r="J49" s="25" t="e">
        <f t="shared" si="0"/>
        <v>#VALUE!</v>
      </c>
    </row>
    <row r="50" spans="1:10" ht="19.5" x14ac:dyDescent="0.3">
      <c r="A50" s="26" t="s">
        <v>202</v>
      </c>
      <c r="B50" s="7" t="s">
        <v>28</v>
      </c>
      <c r="C50" s="8">
        <v>5</v>
      </c>
      <c r="D50" s="9" t="s">
        <v>5</v>
      </c>
      <c r="E50" s="9" t="s">
        <v>310</v>
      </c>
      <c r="F50" s="5" t="s">
        <v>311</v>
      </c>
      <c r="G50" s="72" t="s">
        <v>12</v>
      </c>
      <c r="H50" s="61">
        <v>17499</v>
      </c>
      <c r="J50" s="25" t="e">
        <f t="shared" si="0"/>
        <v>#VALUE!</v>
      </c>
    </row>
    <row r="51" spans="1:10" ht="19.5" x14ac:dyDescent="0.3">
      <c r="A51" s="26" t="s">
        <v>193</v>
      </c>
      <c r="B51" s="7" t="s">
        <v>41</v>
      </c>
      <c r="C51" s="8">
        <v>3</v>
      </c>
      <c r="D51" s="9" t="s">
        <v>5</v>
      </c>
      <c r="E51" s="9" t="s">
        <v>310</v>
      </c>
      <c r="F51" s="5" t="s">
        <v>311</v>
      </c>
      <c r="G51" s="72" t="s">
        <v>12</v>
      </c>
      <c r="H51" s="61">
        <v>30210</v>
      </c>
      <c r="J51" s="25" t="e">
        <f t="shared" si="0"/>
        <v>#VALUE!</v>
      </c>
    </row>
    <row r="52" spans="1:10" ht="20.25" thickBot="1" x14ac:dyDescent="0.35">
      <c r="A52" s="107" t="s">
        <v>39</v>
      </c>
      <c r="B52" s="103" t="s">
        <v>27</v>
      </c>
      <c r="C52" s="104">
        <v>3</v>
      </c>
      <c r="D52" s="108" t="s">
        <v>5</v>
      </c>
      <c r="E52" s="108" t="s">
        <v>310</v>
      </c>
      <c r="F52" s="109" t="s">
        <v>311</v>
      </c>
      <c r="G52" s="105" t="s">
        <v>12</v>
      </c>
      <c r="H52" s="106">
        <v>31329</v>
      </c>
      <c r="J52" s="25" t="e">
        <f t="shared" si="0"/>
        <v>#VALUE!</v>
      </c>
    </row>
  </sheetData>
  <sortState ref="A10:I52">
    <sortCondition ref="G10:G52"/>
    <sortCondition ref="E10:E52"/>
    <sortCondition ref="D10:D52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zoomScale="70" zoomScaleNormal="70" workbookViewId="0">
      <selection sqref="A1:G1"/>
    </sheetView>
  </sheetViews>
  <sheetFormatPr baseColWidth="10" defaultRowHeight="18.75" x14ac:dyDescent="0.25"/>
  <cols>
    <col min="1" max="1" width="55.5703125" style="1" bestFit="1" customWidth="1"/>
    <col min="2" max="2" width="9.7109375" style="1" customWidth="1"/>
    <col min="3" max="7" width="6.7109375" style="2" customWidth="1"/>
    <col min="8" max="8" width="12.85546875" style="59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customWidth="1"/>
    <col min="13" max="21" width="3" style="1" customWidth="1"/>
    <col min="22" max="24" width="12.140625" style="1" customWidth="1"/>
    <col min="25" max="34" width="11.42578125" style="1" customWidth="1"/>
    <col min="35" max="16384" width="11.42578125" style="1"/>
  </cols>
  <sheetData>
    <row r="1" spans="1:35" ht="30.75" x14ac:dyDescent="0.4">
      <c r="A1" s="77" t="s">
        <v>7</v>
      </c>
      <c r="B1" s="77"/>
      <c r="C1" s="77"/>
      <c r="D1" s="77"/>
      <c r="E1" s="77"/>
      <c r="F1" s="77"/>
      <c r="G1" s="77"/>
    </row>
    <row r="2" spans="1:35" ht="30.75" x14ac:dyDescent="0.4">
      <c r="A2" s="77" t="s">
        <v>8</v>
      </c>
      <c r="B2" s="77"/>
      <c r="C2" s="77"/>
      <c r="D2" s="77"/>
      <c r="E2" s="77"/>
      <c r="F2" s="77"/>
      <c r="G2" s="77"/>
    </row>
    <row r="3" spans="1:35" ht="25.5" x14ac:dyDescent="0.35">
      <c r="A3" s="80" t="str">
        <f>'CAB 0-9'!A3:G3</f>
        <v>CLUB MAR DEL PLATA S.A.</v>
      </c>
      <c r="B3" s="80"/>
      <c r="C3" s="80"/>
      <c r="D3" s="80"/>
      <c r="E3" s="80"/>
      <c r="F3" s="80"/>
      <c r="G3" s="80"/>
    </row>
    <row r="4" spans="1:35" ht="25.5" x14ac:dyDescent="0.35">
      <c r="A4" s="80" t="str">
        <f>'CAB 0-9'!A4:G4</f>
        <v>Golf Los Acantilados</v>
      </c>
      <c r="B4" s="80"/>
      <c r="C4" s="80"/>
      <c r="D4" s="80"/>
      <c r="E4" s="80"/>
      <c r="F4" s="80"/>
      <c r="G4" s="80"/>
    </row>
    <row r="5" spans="1:35" ht="20.25" x14ac:dyDescent="0.3">
      <c r="A5" s="78" t="str">
        <f>'CAB 0-9'!A5:G5</f>
        <v>4° FECHA DE MAYORES</v>
      </c>
      <c r="B5" s="78"/>
      <c r="C5" s="78"/>
      <c r="D5" s="78"/>
      <c r="E5" s="78"/>
      <c r="F5" s="78"/>
      <c r="G5" s="78"/>
    </row>
    <row r="6" spans="1:35" ht="19.5" x14ac:dyDescent="0.3">
      <c r="A6" s="79" t="s">
        <v>6</v>
      </c>
      <c r="B6" s="79"/>
      <c r="C6" s="79"/>
      <c r="D6" s="79"/>
      <c r="E6" s="79"/>
      <c r="F6" s="79"/>
      <c r="G6" s="79"/>
    </row>
    <row r="7" spans="1:35" ht="20.25" thickBot="1" x14ac:dyDescent="0.35">
      <c r="A7" s="82" t="str">
        <f>'CAB 0-9'!A7:E7</f>
        <v>SABADO 04 DE NOVIEMBRE DE 2017</v>
      </c>
      <c r="B7" s="82"/>
      <c r="C7" s="82"/>
      <c r="D7" s="82"/>
      <c r="E7" s="82"/>
      <c r="F7" s="82"/>
      <c r="G7" s="82"/>
      <c r="H7" s="62"/>
    </row>
    <row r="8" spans="1:35" ht="20.25" thickBot="1" x14ac:dyDescent="0.35">
      <c r="A8" s="74" t="s">
        <v>10</v>
      </c>
      <c r="B8" s="75"/>
      <c r="C8" s="75"/>
      <c r="D8" s="75"/>
      <c r="E8" s="75"/>
      <c r="F8" s="75"/>
      <c r="G8" s="76"/>
    </row>
    <row r="9" spans="1:35" s="3" customFormat="1" ht="20.25" thickBot="1" x14ac:dyDescent="0.35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60" t="s">
        <v>19</v>
      </c>
      <c r="J9" s="24" t="s">
        <v>20</v>
      </c>
    </row>
    <row r="10" spans="1:35" ht="20.25" thickBot="1" x14ac:dyDescent="0.35">
      <c r="A10" s="26" t="s">
        <v>253</v>
      </c>
      <c r="B10" s="7" t="s">
        <v>28</v>
      </c>
      <c r="C10" s="8">
        <v>15</v>
      </c>
      <c r="D10" s="9">
        <v>42</v>
      </c>
      <c r="E10" s="9">
        <v>41</v>
      </c>
      <c r="F10" s="5">
        <f>SUM(D10+E10)</f>
        <v>83</v>
      </c>
      <c r="G10" s="47">
        <f>(F10-C10)</f>
        <v>68</v>
      </c>
      <c r="H10" s="61">
        <v>24030</v>
      </c>
      <c r="J10" s="25">
        <f>(E10-C10*0.5)</f>
        <v>33.5</v>
      </c>
      <c r="Z10" s="73"/>
      <c r="AA10" s="73"/>
      <c r="AB10" s="73"/>
      <c r="AC10" s="73"/>
      <c r="AD10" s="73"/>
      <c r="AE10" s="73"/>
      <c r="AF10" s="73"/>
      <c r="AG10" s="73"/>
      <c r="AH10" s="73"/>
      <c r="AI10" s="73"/>
    </row>
    <row r="11" spans="1:35" ht="20.25" thickBot="1" x14ac:dyDescent="0.35">
      <c r="A11" s="26" t="s">
        <v>232</v>
      </c>
      <c r="B11" s="7" t="s">
        <v>29</v>
      </c>
      <c r="C11" s="8">
        <v>11</v>
      </c>
      <c r="D11" s="9">
        <v>38</v>
      </c>
      <c r="E11" s="9">
        <v>41</v>
      </c>
      <c r="F11" s="5">
        <f>SUM(D11+E11)</f>
        <v>79</v>
      </c>
      <c r="G11" s="47">
        <f>(F11-C11)</f>
        <v>68</v>
      </c>
      <c r="H11" s="61">
        <v>29104</v>
      </c>
      <c r="J11" s="25">
        <f t="shared" ref="J11:J34" si="0">(E11-C11*0.5)</f>
        <v>35.5</v>
      </c>
      <c r="M11" s="2"/>
      <c r="N11" s="2"/>
      <c r="O11" s="2"/>
      <c r="P11" s="2"/>
      <c r="Q11" s="2"/>
      <c r="R11" s="2"/>
      <c r="S11" s="2"/>
      <c r="T11" s="2"/>
      <c r="U11" s="2"/>
      <c r="V11" s="30" t="s">
        <v>21</v>
      </c>
      <c r="W11" s="27" t="s">
        <v>22</v>
      </c>
      <c r="X11" s="27" t="s">
        <v>23</v>
      </c>
      <c r="Z11" s="73"/>
      <c r="AA11" s="73"/>
      <c r="AB11" s="73"/>
      <c r="AC11" s="73"/>
      <c r="AD11" s="73"/>
      <c r="AE11" s="73"/>
      <c r="AF11" s="73"/>
      <c r="AG11" s="73"/>
      <c r="AH11" s="73"/>
      <c r="AI11" s="73"/>
    </row>
    <row r="12" spans="1:35" ht="19.5" x14ac:dyDescent="0.3">
      <c r="A12" s="26" t="s">
        <v>242</v>
      </c>
      <c r="B12" s="7" t="s">
        <v>57</v>
      </c>
      <c r="C12" s="8">
        <v>12</v>
      </c>
      <c r="D12" s="9">
        <v>42</v>
      </c>
      <c r="E12" s="9">
        <v>39</v>
      </c>
      <c r="F12" s="5">
        <f>SUM(D12+E12)</f>
        <v>81</v>
      </c>
      <c r="G12" s="47">
        <f>(F12-C12)</f>
        <v>69</v>
      </c>
      <c r="H12" s="61">
        <v>29606</v>
      </c>
      <c r="J12" s="25">
        <f t="shared" si="0"/>
        <v>33</v>
      </c>
      <c r="L12" s="37"/>
      <c r="M12" s="31"/>
      <c r="N12" s="31"/>
      <c r="O12" s="31"/>
      <c r="P12" s="31"/>
      <c r="Q12" s="31"/>
      <c r="R12" s="31"/>
      <c r="S12" s="31"/>
      <c r="T12" s="31"/>
      <c r="U12" s="38"/>
      <c r="V12" s="43">
        <f>SUM(M12:U12)-C12*0.5</f>
        <v>-6</v>
      </c>
      <c r="W12" s="40">
        <f>SUM(P12:U12)-C12*0.33</f>
        <v>-3.96</v>
      </c>
      <c r="X12" s="41">
        <f>SUM(S12:U12)-C12*0.166</f>
        <v>-1.992</v>
      </c>
      <c r="Z12" s="73"/>
      <c r="AA12" s="73"/>
      <c r="AB12" s="73"/>
      <c r="AC12" s="73"/>
      <c r="AD12" s="73"/>
      <c r="AE12" s="73"/>
      <c r="AF12" s="73"/>
      <c r="AG12" s="73"/>
      <c r="AH12" s="73"/>
      <c r="AI12" s="73"/>
    </row>
    <row r="13" spans="1:35" ht="20.25" thickBot="1" x14ac:dyDescent="0.35">
      <c r="A13" s="26" t="s">
        <v>58</v>
      </c>
      <c r="B13" s="7" t="s">
        <v>56</v>
      </c>
      <c r="C13" s="8">
        <v>14</v>
      </c>
      <c r="D13" s="9">
        <v>39</v>
      </c>
      <c r="E13" s="9">
        <v>45</v>
      </c>
      <c r="F13" s="5">
        <f>SUM(D13+E13)</f>
        <v>84</v>
      </c>
      <c r="G13" s="47">
        <f>(F13-C13)</f>
        <v>70</v>
      </c>
      <c r="H13" s="61">
        <v>24434</v>
      </c>
      <c r="J13" s="25">
        <f t="shared" si="0"/>
        <v>38</v>
      </c>
      <c r="L13" s="39"/>
      <c r="M13" s="28"/>
      <c r="N13" s="28"/>
      <c r="O13" s="28"/>
      <c r="P13" s="28"/>
      <c r="Q13" s="28"/>
      <c r="R13" s="28"/>
      <c r="S13" s="28"/>
      <c r="T13" s="28"/>
      <c r="U13" s="29"/>
      <c r="V13" s="44">
        <f>SUM(M13:U13)-C13*0.5</f>
        <v>-7</v>
      </c>
      <c r="W13" s="32">
        <f>SUM(P13:U13)-C13*0.33</f>
        <v>-4.62</v>
      </c>
      <c r="X13" s="42">
        <f>SUM(S13:U13)-C13*0.166</f>
        <v>-2.3240000000000003</v>
      </c>
    </row>
    <row r="14" spans="1:35" ht="19.5" x14ac:dyDescent="0.3">
      <c r="A14" s="26" t="s">
        <v>233</v>
      </c>
      <c r="B14" s="7" t="s">
        <v>57</v>
      </c>
      <c r="C14" s="8">
        <v>11</v>
      </c>
      <c r="D14" s="9">
        <v>42</v>
      </c>
      <c r="E14" s="9">
        <v>40</v>
      </c>
      <c r="F14" s="5">
        <f>SUM(D14+E14)</f>
        <v>82</v>
      </c>
      <c r="G14" s="47">
        <f>(F14-C14)</f>
        <v>71</v>
      </c>
      <c r="H14" s="61">
        <v>23787</v>
      </c>
      <c r="J14" s="25">
        <f t="shared" si="0"/>
        <v>34.5</v>
      </c>
    </row>
    <row r="15" spans="1:35" ht="19.5" x14ac:dyDescent="0.3">
      <c r="A15" s="26" t="s">
        <v>240</v>
      </c>
      <c r="B15" s="7" t="s">
        <v>55</v>
      </c>
      <c r="C15" s="8">
        <v>12</v>
      </c>
      <c r="D15" s="9">
        <v>39</v>
      </c>
      <c r="E15" s="9">
        <v>44</v>
      </c>
      <c r="F15" s="5">
        <f>SUM(D15+E15)</f>
        <v>83</v>
      </c>
      <c r="G15" s="47">
        <f>(F15-C15)</f>
        <v>71</v>
      </c>
      <c r="H15" s="61">
        <v>30391</v>
      </c>
      <c r="J15" s="25">
        <f t="shared" si="0"/>
        <v>38</v>
      </c>
    </row>
    <row r="16" spans="1:35" ht="19.5" x14ac:dyDescent="0.3">
      <c r="A16" s="26" t="s">
        <v>226</v>
      </c>
      <c r="B16" s="7" t="s">
        <v>55</v>
      </c>
      <c r="C16" s="8">
        <v>10</v>
      </c>
      <c r="D16" s="9">
        <v>40</v>
      </c>
      <c r="E16" s="9">
        <v>42</v>
      </c>
      <c r="F16" s="5">
        <f>SUM(D16+E16)</f>
        <v>82</v>
      </c>
      <c r="G16" s="47">
        <f>(F16-C16)</f>
        <v>72</v>
      </c>
      <c r="H16" s="61">
        <v>27762</v>
      </c>
      <c r="J16" s="25">
        <f t="shared" si="0"/>
        <v>37</v>
      </c>
    </row>
    <row r="17" spans="1:10" ht="19.5" x14ac:dyDescent="0.3">
      <c r="A17" s="26" t="s">
        <v>69</v>
      </c>
      <c r="B17" s="7" t="s">
        <v>27</v>
      </c>
      <c r="C17" s="8">
        <v>14</v>
      </c>
      <c r="D17" s="9">
        <v>44</v>
      </c>
      <c r="E17" s="9">
        <v>42</v>
      </c>
      <c r="F17" s="5">
        <f>SUM(D17+E17)</f>
        <v>86</v>
      </c>
      <c r="G17" s="47">
        <f>(F17-C17)</f>
        <v>72</v>
      </c>
      <c r="H17" s="61">
        <v>24177</v>
      </c>
      <c r="J17" s="25">
        <f t="shared" si="0"/>
        <v>35</v>
      </c>
    </row>
    <row r="18" spans="1:10" ht="19.5" x14ac:dyDescent="0.3">
      <c r="A18" s="26" t="s">
        <v>244</v>
      </c>
      <c r="B18" s="7" t="s">
        <v>29</v>
      </c>
      <c r="C18" s="8">
        <v>13</v>
      </c>
      <c r="D18" s="9">
        <v>40</v>
      </c>
      <c r="E18" s="9">
        <v>45</v>
      </c>
      <c r="F18" s="5">
        <f>SUM(D18+E18)</f>
        <v>85</v>
      </c>
      <c r="G18" s="47">
        <f>(F18-C18)</f>
        <v>72</v>
      </c>
      <c r="H18" s="61">
        <v>24521</v>
      </c>
      <c r="J18" s="25">
        <f t="shared" si="0"/>
        <v>38.5</v>
      </c>
    </row>
    <row r="19" spans="1:10" ht="19.5" x14ac:dyDescent="0.3">
      <c r="A19" s="26" t="s">
        <v>243</v>
      </c>
      <c r="B19" s="7" t="s">
        <v>55</v>
      </c>
      <c r="C19" s="8">
        <v>13</v>
      </c>
      <c r="D19" s="9">
        <v>45</v>
      </c>
      <c r="E19" s="9">
        <v>41</v>
      </c>
      <c r="F19" s="5">
        <f>SUM(D19+E19)</f>
        <v>86</v>
      </c>
      <c r="G19" s="47">
        <f>(F19-C19)</f>
        <v>73</v>
      </c>
      <c r="H19" s="61">
        <v>28576</v>
      </c>
      <c r="J19" s="25">
        <f t="shared" si="0"/>
        <v>34.5</v>
      </c>
    </row>
    <row r="20" spans="1:10" ht="19.5" x14ac:dyDescent="0.3">
      <c r="A20" s="26" t="s">
        <v>235</v>
      </c>
      <c r="B20" s="7" t="s">
        <v>28</v>
      </c>
      <c r="C20" s="8">
        <v>12</v>
      </c>
      <c r="D20" s="9">
        <v>42</v>
      </c>
      <c r="E20" s="9">
        <v>43</v>
      </c>
      <c r="F20" s="5">
        <f>SUM(D20+E20)</f>
        <v>85</v>
      </c>
      <c r="G20" s="47">
        <f>(F20-C20)</f>
        <v>73</v>
      </c>
      <c r="H20" s="61">
        <v>22712</v>
      </c>
      <c r="J20" s="25">
        <f t="shared" si="0"/>
        <v>37</v>
      </c>
    </row>
    <row r="21" spans="1:10" ht="19.5" x14ac:dyDescent="0.3">
      <c r="A21" s="26" t="s">
        <v>246</v>
      </c>
      <c r="B21" s="7" t="s">
        <v>41</v>
      </c>
      <c r="C21" s="8">
        <v>14</v>
      </c>
      <c r="D21" s="9">
        <v>43</v>
      </c>
      <c r="E21" s="9">
        <v>44</v>
      </c>
      <c r="F21" s="5">
        <f>SUM(D21+E21)</f>
        <v>87</v>
      </c>
      <c r="G21" s="47">
        <f>(F21-C21)</f>
        <v>73</v>
      </c>
      <c r="H21" s="61">
        <v>18041</v>
      </c>
      <c r="J21" s="25">
        <f t="shared" si="0"/>
        <v>37</v>
      </c>
    </row>
    <row r="22" spans="1:10" ht="19.5" x14ac:dyDescent="0.3">
      <c r="A22" s="26" t="s">
        <v>260</v>
      </c>
      <c r="B22" s="7" t="s">
        <v>29</v>
      </c>
      <c r="C22" s="8">
        <v>16</v>
      </c>
      <c r="D22" s="9">
        <v>44</v>
      </c>
      <c r="E22" s="9">
        <v>45</v>
      </c>
      <c r="F22" s="5">
        <f>SUM(D22+E22)</f>
        <v>89</v>
      </c>
      <c r="G22" s="47">
        <f>(F22-C22)</f>
        <v>73</v>
      </c>
      <c r="H22" s="61">
        <v>28079</v>
      </c>
      <c r="J22" s="25">
        <f t="shared" si="0"/>
        <v>37</v>
      </c>
    </row>
    <row r="23" spans="1:10" ht="19.5" x14ac:dyDescent="0.3">
      <c r="A23" s="26" t="s">
        <v>251</v>
      </c>
      <c r="B23" s="7" t="s">
        <v>55</v>
      </c>
      <c r="C23" s="8">
        <v>15</v>
      </c>
      <c r="D23" s="9">
        <v>44</v>
      </c>
      <c r="E23" s="9">
        <v>45</v>
      </c>
      <c r="F23" s="5">
        <f>SUM(D23+E23)</f>
        <v>89</v>
      </c>
      <c r="G23" s="47">
        <f>(F23-C23)</f>
        <v>74</v>
      </c>
      <c r="H23" s="61">
        <v>22378</v>
      </c>
      <c r="J23" s="25">
        <f t="shared" si="0"/>
        <v>37.5</v>
      </c>
    </row>
    <row r="24" spans="1:10" ht="19.5" x14ac:dyDescent="0.3">
      <c r="A24" s="26" t="s">
        <v>59</v>
      </c>
      <c r="B24" s="7" t="s">
        <v>43</v>
      </c>
      <c r="C24" s="8">
        <v>15</v>
      </c>
      <c r="D24" s="9">
        <v>46</v>
      </c>
      <c r="E24" s="9">
        <v>44</v>
      </c>
      <c r="F24" s="5">
        <f>SUM(D24+E24)</f>
        <v>90</v>
      </c>
      <c r="G24" s="47">
        <f>(F24-C24)</f>
        <v>75</v>
      </c>
      <c r="H24" s="61">
        <v>23141</v>
      </c>
      <c r="J24" s="25">
        <f t="shared" si="0"/>
        <v>36.5</v>
      </c>
    </row>
    <row r="25" spans="1:10" ht="19.5" x14ac:dyDescent="0.3">
      <c r="A25" s="26" t="s">
        <v>231</v>
      </c>
      <c r="B25" s="7" t="s">
        <v>55</v>
      </c>
      <c r="C25" s="8">
        <v>11</v>
      </c>
      <c r="D25" s="9">
        <v>41</v>
      </c>
      <c r="E25" s="9">
        <v>45</v>
      </c>
      <c r="F25" s="5">
        <f>SUM(D25+E25)</f>
        <v>86</v>
      </c>
      <c r="G25" s="47">
        <f>(F25-C25)</f>
        <v>75</v>
      </c>
      <c r="H25" s="61">
        <v>28600</v>
      </c>
      <c r="J25" s="25">
        <f t="shared" si="0"/>
        <v>39.5</v>
      </c>
    </row>
    <row r="26" spans="1:10" ht="19.5" x14ac:dyDescent="0.3">
      <c r="A26" s="26" t="s">
        <v>230</v>
      </c>
      <c r="B26" s="7" t="s">
        <v>68</v>
      </c>
      <c r="C26" s="8">
        <v>11</v>
      </c>
      <c r="D26" s="9">
        <v>44</v>
      </c>
      <c r="E26" s="9">
        <v>43</v>
      </c>
      <c r="F26" s="5">
        <f>SUM(D26+E26)</f>
        <v>87</v>
      </c>
      <c r="G26" s="47">
        <f>(F26-C26)</f>
        <v>76</v>
      </c>
      <c r="H26" s="61">
        <v>23107</v>
      </c>
      <c r="J26" s="25">
        <f t="shared" si="0"/>
        <v>37.5</v>
      </c>
    </row>
    <row r="27" spans="1:10" ht="19.5" x14ac:dyDescent="0.3">
      <c r="A27" s="26" t="s">
        <v>236</v>
      </c>
      <c r="B27" s="7" t="s">
        <v>28</v>
      </c>
      <c r="C27" s="8">
        <v>12</v>
      </c>
      <c r="D27" s="9">
        <v>45</v>
      </c>
      <c r="E27" s="9">
        <v>43</v>
      </c>
      <c r="F27" s="5">
        <f>SUM(D27+E27)</f>
        <v>88</v>
      </c>
      <c r="G27" s="47">
        <f>(F27-C27)</f>
        <v>76</v>
      </c>
      <c r="H27" s="61">
        <v>24010</v>
      </c>
      <c r="J27" s="25">
        <f t="shared" si="0"/>
        <v>37</v>
      </c>
    </row>
    <row r="28" spans="1:10" ht="19.5" x14ac:dyDescent="0.3">
      <c r="A28" s="26" t="s">
        <v>241</v>
      </c>
      <c r="B28" s="7" t="s">
        <v>29</v>
      </c>
      <c r="C28" s="8">
        <v>12</v>
      </c>
      <c r="D28" s="9">
        <v>45</v>
      </c>
      <c r="E28" s="9">
        <v>43</v>
      </c>
      <c r="F28" s="5">
        <f>SUM(D28+E28)</f>
        <v>88</v>
      </c>
      <c r="G28" s="47">
        <f>(F28-C28)</f>
        <v>76</v>
      </c>
      <c r="H28" s="61">
        <v>22490</v>
      </c>
      <c r="J28" s="25">
        <f t="shared" si="0"/>
        <v>37</v>
      </c>
    </row>
    <row r="29" spans="1:10" ht="19.5" x14ac:dyDescent="0.3">
      <c r="A29" s="26" t="s">
        <v>245</v>
      </c>
      <c r="B29" s="7" t="s">
        <v>28</v>
      </c>
      <c r="C29" s="8">
        <v>13</v>
      </c>
      <c r="D29" s="9">
        <v>44</v>
      </c>
      <c r="E29" s="9">
        <v>45</v>
      </c>
      <c r="F29" s="5">
        <f>SUM(D29+E29)</f>
        <v>89</v>
      </c>
      <c r="G29" s="47">
        <f>(F29-C29)</f>
        <v>76</v>
      </c>
      <c r="H29" s="61">
        <v>17010</v>
      </c>
      <c r="J29" s="25">
        <f t="shared" si="0"/>
        <v>38.5</v>
      </c>
    </row>
    <row r="30" spans="1:10" ht="19.5" x14ac:dyDescent="0.3">
      <c r="A30" s="26" t="s">
        <v>201</v>
      </c>
      <c r="B30" s="7" t="s">
        <v>28</v>
      </c>
      <c r="C30" s="8">
        <v>15</v>
      </c>
      <c r="D30" s="9">
        <v>44</v>
      </c>
      <c r="E30" s="9">
        <v>47</v>
      </c>
      <c r="F30" s="5">
        <f>SUM(D30+E30)</f>
        <v>91</v>
      </c>
      <c r="G30" s="47">
        <f>(F30-C30)</f>
        <v>76</v>
      </c>
      <c r="H30" s="61">
        <v>17291</v>
      </c>
      <c r="J30" s="25">
        <f t="shared" si="0"/>
        <v>39.5</v>
      </c>
    </row>
    <row r="31" spans="1:10" ht="19.5" x14ac:dyDescent="0.3">
      <c r="A31" s="26" t="s">
        <v>256</v>
      </c>
      <c r="B31" s="7" t="s">
        <v>28</v>
      </c>
      <c r="C31" s="8">
        <v>16</v>
      </c>
      <c r="D31" s="9">
        <v>45</v>
      </c>
      <c r="E31" s="9">
        <v>47</v>
      </c>
      <c r="F31" s="5">
        <f>SUM(D31+E31)</f>
        <v>92</v>
      </c>
      <c r="G31" s="47">
        <f>(F31-C31)</f>
        <v>76</v>
      </c>
      <c r="H31" s="61">
        <v>16179</v>
      </c>
      <c r="J31" s="25">
        <f t="shared" si="0"/>
        <v>39</v>
      </c>
    </row>
    <row r="32" spans="1:10" ht="19.5" x14ac:dyDescent="0.3">
      <c r="A32" s="26" t="s">
        <v>259</v>
      </c>
      <c r="B32" s="7" t="s">
        <v>28</v>
      </c>
      <c r="C32" s="8">
        <v>16</v>
      </c>
      <c r="D32" s="9">
        <v>45</v>
      </c>
      <c r="E32" s="9">
        <v>47</v>
      </c>
      <c r="F32" s="5">
        <f>SUM(D32+E32)</f>
        <v>92</v>
      </c>
      <c r="G32" s="47">
        <f>(F32-C32)</f>
        <v>76</v>
      </c>
      <c r="H32" s="61">
        <v>19433</v>
      </c>
      <c r="J32" s="25">
        <f t="shared" si="0"/>
        <v>39</v>
      </c>
    </row>
    <row r="33" spans="1:10" ht="19.5" x14ac:dyDescent="0.3">
      <c r="A33" s="26" t="s">
        <v>239</v>
      </c>
      <c r="B33" s="7" t="s">
        <v>55</v>
      </c>
      <c r="C33" s="8">
        <v>12</v>
      </c>
      <c r="D33" s="9">
        <v>45</v>
      </c>
      <c r="E33" s="9">
        <v>44</v>
      </c>
      <c r="F33" s="5">
        <f>SUM(D33+E33)</f>
        <v>89</v>
      </c>
      <c r="G33" s="47">
        <f>(F33-C33)</f>
        <v>77</v>
      </c>
      <c r="H33" s="61">
        <v>23280</v>
      </c>
      <c r="J33" s="25">
        <f t="shared" si="0"/>
        <v>38</v>
      </c>
    </row>
    <row r="34" spans="1:10" ht="19.5" x14ac:dyDescent="0.3">
      <c r="A34" s="26" t="s">
        <v>95</v>
      </c>
      <c r="B34" s="7" t="s">
        <v>68</v>
      </c>
      <c r="C34" s="8">
        <v>12</v>
      </c>
      <c r="D34" s="9">
        <v>44</v>
      </c>
      <c r="E34" s="9">
        <v>45</v>
      </c>
      <c r="F34" s="5">
        <f>SUM(D34+E34)</f>
        <v>89</v>
      </c>
      <c r="G34" s="47">
        <f>(F34-C34)</f>
        <v>77</v>
      </c>
      <c r="H34" s="61">
        <v>26696</v>
      </c>
      <c r="J34" s="25">
        <f t="shared" si="0"/>
        <v>39</v>
      </c>
    </row>
    <row r="35" spans="1:10" ht="19.5" x14ac:dyDescent="0.3">
      <c r="A35" s="26" t="s">
        <v>257</v>
      </c>
      <c r="B35" s="7" t="s">
        <v>41</v>
      </c>
      <c r="C35" s="8">
        <v>16</v>
      </c>
      <c r="D35" s="9">
        <v>48</v>
      </c>
      <c r="E35" s="9">
        <v>45</v>
      </c>
      <c r="F35" s="5">
        <f>SUM(D35+E35)</f>
        <v>93</v>
      </c>
      <c r="G35" s="47">
        <f>(F35-C35)</f>
        <v>77</v>
      </c>
      <c r="H35" s="61">
        <v>21546</v>
      </c>
    </row>
    <row r="36" spans="1:10" ht="19.5" x14ac:dyDescent="0.3">
      <c r="A36" s="26" t="s">
        <v>263</v>
      </c>
      <c r="B36" s="7" t="s">
        <v>27</v>
      </c>
      <c r="C36" s="8">
        <v>16</v>
      </c>
      <c r="D36" s="9">
        <v>45</v>
      </c>
      <c r="E36" s="9">
        <v>48</v>
      </c>
      <c r="F36" s="5">
        <f>SUM(D36+E36)</f>
        <v>93</v>
      </c>
      <c r="G36" s="47">
        <f>(F36-C36)</f>
        <v>77</v>
      </c>
      <c r="H36" s="61">
        <v>27655</v>
      </c>
    </row>
    <row r="37" spans="1:10" ht="19.5" x14ac:dyDescent="0.3">
      <c r="A37" s="26" t="s">
        <v>234</v>
      </c>
      <c r="B37" s="7" t="s">
        <v>41</v>
      </c>
      <c r="C37" s="8">
        <v>12</v>
      </c>
      <c r="D37" s="9">
        <v>48</v>
      </c>
      <c r="E37" s="9">
        <v>42</v>
      </c>
      <c r="F37" s="5">
        <f>SUM(D37+E37)</f>
        <v>90</v>
      </c>
      <c r="G37" s="47">
        <f>(F37-C37)</f>
        <v>78</v>
      </c>
      <c r="H37" s="61">
        <v>19278</v>
      </c>
    </row>
    <row r="38" spans="1:10" ht="19.5" x14ac:dyDescent="0.3">
      <c r="A38" s="26" t="s">
        <v>258</v>
      </c>
      <c r="B38" s="7" t="s">
        <v>28</v>
      </c>
      <c r="C38" s="8">
        <v>16</v>
      </c>
      <c r="D38" s="9">
        <v>49</v>
      </c>
      <c r="E38" s="9">
        <v>45</v>
      </c>
      <c r="F38" s="5">
        <f>SUM(D38+E38)</f>
        <v>94</v>
      </c>
      <c r="G38" s="47">
        <f>(F38-C38)</f>
        <v>78</v>
      </c>
      <c r="H38" s="61">
        <v>24008</v>
      </c>
    </row>
    <row r="39" spans="1:10" ht="19.5" x14ac:dyDescent="0.3">
      <c r="A39" s="26" t="s">
        <v>250</v>
      </c>
      <c r="B39" s="7" t="s">
        <v>31</v>
      </c>
      <c r="C39" s="8">
        <v>15</v>
      </c>
      <c r="D39" s="9">
        <v>47</v>
      </c>
      <c r="E39" s="9">
        <v>46</v>
      </c>
      <c r="F39" s="5">
        <f>SUM(D39+E39)</f>
        <v>93</v>
      </c>
      <c r="G39" s="47">
        <f>(F39-C39)</f>
        <v>78</v>
      </c>
      <c r="H39" s="61">
        <v>22263</v>
      </c>
    </row>
    <row r="40" spans="1:10" ht="19.5" x14ac:dyDescent="0.3">
      <c r="A40" s="26" t="s">
        <v>238</v>
      </c>
      <c r="B40" s="7" t="s">
        <v>55</v>
      </c>
      <c r="C40" s="8">
        <v>12</v>
      </c>
      <c r="D40" s="9">
        <v>45</v>
      </c>
      <c r="E40" s="9">
        <v>46</v>
      </c>
      <c r="F40" s="5">
        <f>SUM(D40+E40)</f>
        <v>91</v>
      </c>
      <c r="G40" s="47">
        <f>(F40-C40)</f>
        <v>79</v>
      </c>
      <c r="H40" s="61">
        <v>27907</v>
      </c>
    </row>
    <row r="41" spans="1:10" ht="19.5" x14ac:dyDescent="0.3">
      <c r="A41" s="26" t="s">
        <v>228</v>
      </c>
      <c r="B41" s="7" t="s">
        <v>31</v>
      </c>
      <c r="C41" s="8">
        <v>10</v>
      </c>
      <c r="D41" s="9">
        <v>45</v>
      </c>
      <c r="E41" s="9">
        <v>45</v>
      </c>
      <c r="F41" s="5">
        <f>SUM(D41+E41)</f>
        <v>90</v>
      </c>
      <c r="G41" s="47">
        <f>(F41-C41)</f>
        <v>80</v>
      </c>
      <c r="H41" s="61">
        <v>24770</v>
      </c>
    </row>
    <row r="42" spans="1:10" ht="19.5" x14ac:dyDescent="0.3">
      <c r="A42" s="26" t="s">
        <v>172</v>
      </c>
      <c r="B42" s="7" t="s">
        <v>55</v>
      </c>
      <c r="C42" s="8">
        <v>14</v>
      </c>
      <c r="D42" s="9">
        <v>48</v>
      </c>
      <c r="E42" s="9">
        <v>47</v>
      </c>
      <c r="F42" s="5">
        <f>SUM(D42+E42)</f>
        <v>95</v>
      </c>
      <c r="G42" s="47">
        <f>(F42-C42)</f>
        <v>81</v>
      </c>
      <c r="H42" s="61">
        <v>22978</v>
      </c>
    </row>
    <row r="43" spans="1:10" ht="19.5" x14ac:dyDescent="0.3">
      <c r="A43" s="26" t="s">
        <v>252</v>
      </c>
      <c r="B43" s="7" t="s">
        <v>26</v>
      </c>
      <c r="C43" s="8">
        <v>15</v>
      </c>
      <c r="D43" s="9">
        <v>51</v>
      </c>
      <c r="E43" s="9">
        <v>46</v>
      </c>
      <c r="F43" s="5">
        <f>SUM(D43+E43)</f>
        <v>97</v>
      </c>
      <c r="G43" s="47">
        <f>(F43-C43)</f>
        <v>82</v>
      </c>
      <c r="H43" s="61">
        <v>19595</v>
      </c>
    </row>
    <row r="44" spans="1:10" ht="19.5" x14ac:dyDescent="0.3">
      <c r="A44" s="26" t="s">
        <v>255</v>
      </c>
      <c r="B44" s="7" t="s">
        <v>27</v>
      </c>
      <c r="C44" s="8">
        <v>15</v>
      </c>
      <c r="D44" s="9">
        <v>50</v>
      </c>
      <c r="E44" s="9">
        <v>47</v>
      </c>
      <c r="F44" s="5">
        <f>SUM(D44+E44)</f>
        <v>97</v>
      </c>
      <c r="G44" s="47">
        <f>(F44-C44)</f>
        <v>82</v>
      </c>
      <c r="H44" s="61">
        <v>24604</v>
      </c>
    </row>
    <row r="45" spans="1:10" ht="19.5" x14ac:dyDescent="0.3">
      <c r="A45" s="26" t="s">
        <v>249</v>
      </c>
      <c r="B45" s="7" t="s">
        <v>55</v>
      </c>
      <c r="C45" s="8">
        <v>14</v>
      </c>
      <c r="D45" s="9">
        <v>47</v>
      </c>
      <c r="E45" s="9">
        <v>49</v>
      </c>
      <c r="F45" s="5">
        <f>SUM(D45+E45)</f>
        <v>96</v>
      </c>
      <c r="G45" s="47">
        <f>(F45-C45)</f>
        <v>82</v>
      </c>
      <c r="H45" s="61">
        <v>20844</v>
      </c>
    </row>
    <row r="46" spans="1:10" ht="19.5" x14ac:dyDescent="0.3">
      <c r="A46" s="26" t="s">
        <v>179</v>
      </c>
      <c r="B46" s="7" t="s">
        <v>29</v>
      </c>
      <c r="C46" s="8">
        <v>16</v>
      </c>
      <c r="D46" s="9">
        <v>50</v>
      </c>
      <c r="E46" s="9">
        <v>49</v>
      </c>
      <c r="F46" s="5">
        <f>SUM(D46+E46)</f>
        <v>99</v>
      </c>
      <c r="G46" s="47">
        <f>(F46-C46)</f>
        <v>83</v>
      </c>
      <c r="H46" s="61">
        <v>19582</v>
      </c>
    </row>
    <row r="47" spans="1:10" ht="19.5" x14ac:dyDescent="0.3">
      <c r="A47" s="26" t="s">
        <v>229</v>
      </c>
      <c r="B47" s="7" t="s">
        <v>31</v>
      </c>
      <c r="C47" s="8">
        <v>10</v>
      </c>
      <c r="D47" s="9">
        <v>44</v>
      </c>
      <c r="E47" s="9">
        <v>52</v>
      </c>
      <c r="F47" s="5">
        <f>SUM(D47+E47)</f>
        <v>96</v>
      </c>
      <c r="G47" s="47">
        <f>(F47-C47)</f>
        <v>86</v>
      </c>
      <c r="H47" s="61">
        <v>21304</v>
      </c>
    </row>
    <row r="48" spans="1:10" ht="19.5" x14ac:dyDescent="0.3">
      <c r="A48" s="69" t="s">
        <v>227</v>
      </c>
      <c r="B48" s="7" t="s">
        <v>56</v>
      </c>
      <c r="C48" s="8">
        <v>10</v>
      </c>
      <c r="D48" s="70" t="s">
        <v>12</v>
      </c>
      <c r="E48" s="70" t="s">
        <v>12</v>
      </c>
      <c r="F48" s="71" t="s">
        <v>12</v>
      </c>
      <c r="G48" s="72" t="s">
        <v>12</v>
      </c>
      <c r="H48" s="61">
        <v>24026</v>
      </c>
    </row>
    <row r="49" spans="1:8" ht="19.5" x14ac:dyDescent="0.3">
      <c r="A49" s="69" t="s">
        <v>248</v>
      </c>
      <c r="B49" s="7" t="s">
        <v>31</v>
      </c>
      <c r="C49" s="8">
        <v>14</v>
      </c>
      <c r="D49" s="70" t="s">
        <v>12</v>
      </c>
      <c r="E49" s="70" t="s">
        <v>12</v>
      </c>
      <c r="F49" s="71" t="s">
        <v>12</v>
      </c>
      <c r="G49" s="72" t="s">
        <v>12</v>
      </c>
      <c r="H49" s="61">
        <v>19806</v>
      </c>
    </row>
    <row r="50" spans="1:8" ht="19.5" x14ac:dyDescent="0.3">
      <c r="A50" s="26" t="s">
        <v>261</v>
      </c>
      <c r="B50" s="7" t="s">
        <v>57</v>
      </c>
      <c r="C50" s="8">
        <v>16</v>
      </c>
      <c r="D50" s="9" t="s">
        <v>5</v>
      </c>
      <c r="E50" s="9" t="s">
        <v>310</v>
      </c>
      <c r="F50" s="5" t="s">
        <v>311</v>
      </c>
      <c r="G50" s="72" t="s">
        <v>12</v>
      </c>
      <c r="H50" s="61">
        <v>25049</v>
      </c>
    </row>
    <row r="51" spans="1:8" ht="19.5" x14ac:dyDescent="0.3">
      <c r="A51" s="26" t="s">
        <v>262</v>
      </c>
      <c r="B51" s="7" t="s">
        <v>31</v>
      </c>
      <c r="C51" s="8">
        <v>16</v>
      </c>
      <c r="D51" s="9" t="s">
        <v>5</v>
      </c>
      <c r="E51" s="9" t="s">
        <v>310</v>
      </c>
      <c r="F51" s="5" t="s">
        <v>311</v>
      </c>
      <c r="G51" s="72" t="s">
        <v>12</v>
      </c>
      <c r="H51" s="61">
        <v>21309</v>
      </c>
    </row>
    <row r="52" spans="1:8" ht="19.5" x14ac:dyDescent="0.3">
      <c r="A52" s="26" t="s">
        <v>254</v>
      </c>
      <c r="B52" s="7" t="s">
        <v>29</v>
      </c>
      <c r="C52" s="8">
        <v>15</v>
      </c>
      <c r="D52" s="9" t="s">
        <v>5</v>
      </c>
      <c r="E52" s="9" t="s">
        <v>310</v>
      </c>
      <c r="F52" s="5" t="s">
        <v>311</v>
      </c>
      <c r="G52" s="72" t="s">
        <v>12</v>
      </c>
      <c r="H52" s="61">
        <v>25152</v>
      </c>
    </row>
    <row r="53" spans="1:8" ht="19.5" x14ac:dyDescent="0.3">
      <c r="A53" s="26" t="s">
        <v>247</v>
      </c>
      <c r="B53" s="7" t="s">
        <v>55</v>
      </c>
      <c r="C53" s="8">
        <v>14</v>
      </c>
      <c r="D53" s="9" t="s">
        <v>5</v>
      </c>
      <c r="E53" s="9" t="s">
        <v>310</v>
      </c>
      <c r="F53" s="5" t="s">
        <v>311</v>
      </c>
      <c r="G53" s="72" t="s">
        <v>12</v>
      </c>
      <c r="H53" s="61">
        <v>28131</v>
      </c>
    </row>
    <row r="54" spans="1:8" ht="19.5" x14ac:dyDescent="0.3">
      <c r="A54" s="26" t="s">
        <v>237</v>
      </c>
      <c r="B54" s="7" t="s">
        <v>28</v>
      </c>
      <c r="C54" s="8">
        <v>12</v>
      </c>
      <c r="D54" s="9" t="s">
        <v>5</v>
      </c>
      <c r="E54" s="9" t="s">
        <v>310</v>
      </c>
      <c r="F54" s="5" t="s">
        <v>311</v>
      </c>
      <c r="G54" s="72" t="s">
        <v>12</v>
      </c>
      <c r="H54" s="61">
        <v>24479</v>
      </c>
    </row>
    <row r="55" spans="1:8" ht="19.5" x14ac:dyDescent="0.3">
      <c r="A55" s="26" t="s">
        <v>116</v>
      </c>
      <c r="B55" s="7" t="s">
        <v>57</v>
      </c>
      <c r="C55" s="8">
        <v>12</v>
      </c>
      <c r="D55" s="9" t="s">
        <v>5</v>
      </c>
      <c r="E55" s="9" t="s">
        <v>310</v>
      </c>
      <c r="F55" s="5" t="s">
        <v>311</v>
      </c>
      <c r="G55" s="72" t="s">
        <v>12</v>
      </c>
      <c r="H55" s="61">
        <v>18320</v>
      </c>
    </row>
    <row r="56" spans="1:8" ht="19.5" x14ac:dyDescent="0.3">
      <c r="A56" s="26" t="s">
        <v>94</v>
      </c>
      <c r="B56" s="7" t="s">
        <v>41</v>
      </c>
      <c r="C56" s="8">
        <v>11</v>
      </c>
      <c r="D56" s="9" t="s">
        <v>5</v>
      </c>
      <c r="E56" s="9" t="s">
        <v>310</v>
      </c>
      <c r="F56" s="5" t="s">
        <v>311</v>
      </c>
      <c r="G56" s="72" t="s">
        <v>12</v>
      </c>
      <c r="H56" s="61">
        <v>21614</v>
      </c>
    </row>
    <row r="57" spans="1:8" ht="20.25" thickBot="1" x14ac:dyDescent="0.35">
      <c r="A57" s="107" t="s">
        <v>225</v>
      </c>
      <c r="B57" s="103" t="s">
        <v>28</v>
      </c>
      <c r="C57" s="104">
        <v>10</v>
      </c>
      <c r="D57" s="108" t="s">
        <v>305</v>
      </c>
      <c r="E57" s="108" t="s">
        <v>306</v>
      </c>
      <c r="F57" s="109" t="s">
        <v>307</v>
      </c>
      <c r="G57" s="112" t="s">
        <v>309</v>
      </c>
      <c r="H57" s="106">
        <v>24417</v>
      </c>
    </row>
  </sheetData>
  <sortState ref="A10:H57">
    <sortCondition ref="G10:G57"/>
    <sortCondition ref="E10:E57"/>
    <sortCondition ref="D10:D57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X40"/>
  <sheetViews>
    <sheetView zoomScale="70" workbookViewId="0">
      <selection sqref="A1:G1"/>
    </sheetView>
  </sheetViews>
  <sheetFormatPr baseColWidth="10" defaultRowHeight="18.75" x14ac:dyDescent="0.25"/>
  <cols>
    <col min="1" max="1" width="55.85546875" style="1" bestFit="1" customWidth="1"/>
    <col min="2" max="2" width="9.7109375" style="1" customWidth="1"/>
    <col min="3" max="6" width="6.7109375" style="2" customWidth="1"/>
    <col min="7" max="7" width="6.7109375" style="22" customWidth="1"/>
    <col min="8" max="8" width="12.85546875" style="59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customWidth="1"/>
    <col min="13" max="21" width="3" style="1" customWidth="1"/>
    <col min="22" max="24" width="12.140625" style="1" customWidth="1"/>
    <col min="25" max="16384" width="11.42578125" style="1"/>
  </cols>
  <sheetData>
    <row r="1" spans="1:24" ht="30.75" x14ac:dyDescent="0.4">
      <c r="A1" s="77" t="s">
        <v>7</v>
      </c>
      <c r="B1" s="77"/>
      <c r="C1" s="77"/>
      <c r="D1" s="77"/>
      <c r="E1" s="77"/>
      <c r="F1" s="77"/>
      <c r="G1" s="77"/>
    </row>
    <row r="2" spans="1:24" ht="30.75" x14ac:dyDescent="0.4">
      <c r="A2" s="77" t="s">
        <v>8</v>
      </c>
      <c r="B2" s="77"/>
      <c r="C2" s="77"/>
      <c r="D2" s="77"/>
      <c r="E2" s="77"/>
      <c r="F2" s="77"/>
      <c r="G2" s="77"/>
    </row>
    <row r="3" spans="1:24" ht="25.5" x14ac:dyDescent="0.35">
      <c r="A3" s="80" t="str">
        <f>'CAB 0-9'!A3:G3</f>
        <v>CLUB MAR DEL PLATA S.A.</v>
      </c>
      <c r="B3" s="80"/>
      <c r="C3" s="80"/>
      <c r="D3" s="80"/>
      <c r="E3" s="80"/>
      <c r="F3" s="80"/>
      <c r="G3" s="80"/>
    </row>
    <row r="4" spans="1:24" ht="25.5" x14ac:dyDescent="0.35">
      <c r="A4" s="80" t="str">
        <f>'CAB 10-16'!A4:G4</f>
        <v>Golf Los Acantilados</v>
      </c>
      <c r="B4" s="80"/>
      <c r="C4" s="80"/>
      <c r="D4" s="80"/>
      <c r="E4" s="80"/>
      <c r="F4" s="80"/>
      <c r="G4" s="80"/>
    </row>
    <row r="5" spans="1:24" ht="20.25" x14ac:dyDescent="0.3">
      <c r="A5" s="78" t="str">
        <f>'CAB 0-9'!A5:G5</f>
        <v>4° FECHA DE MAYORES</v>
      </c>
      <c r="B5" s="78"/>
      <c r="C5" s="78"/>
      <c r="D5" s="78"/>
      <c r="E5" s="78"/>
      <c r="F5" s="78"/>
      <c r="G5" s="78"/>
    </row>
    <row r="6" spans="1:24" ht="19.5" x14ac:dyDescent="0.3">
      <c r="A6" s="79" t="s">
        <v>6</v>
      </c>
      <c r="B6" s="79"/>
      <c r="C6" s="79"/>
      <c r="D6" s="79"/>
      <c r="E6" s="79"/>
      <c r="F6" s="79"/>
      <c r="G6" s="79"/>
    </row>
    <row r="7" spans="1:24" ht="20.25" thickBot="1" x14ac:dyDescent="0.35">
      <c r="A7" s="82" t="str">
        <f>'CAB 0-9'!A7:E7</f>
        <v>SABADO 04 DE NOVIEMBRE DE 2017</v>
      </c>
      <c r="B7" s="82"/>
      <c r="C7" s="82"/>
      <c r="D7" s="82"/>
      <c r="E7" s="82"/>
      <c r="F7" s="82"/>
      <c r="G7" s="82"/>
      <c r="H7" s="62"/>
    </row>
    <row r="8" spans="1:24" ht="20.25" thickBot="1" x14ac:dyDescent="0.35">
      <c r="A8" s="74" t="s">
        <v>18</v>
      </c>
      <c r="B8" s="75"/>
      <c r="C8" s="75"/>
      <c r="D8" s="75"/>
      <c r="E8" s="75"/>
      <c r="F8" s="75"/>
      <c r="G8" s="76"/>
    </row>
    <row r="9" spans="1:24" s="3" customFormat="1" ht="20.25" thickBot="1" x14ac:dyDescent="0.35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60" t="s">
        <v>19</v>
      </c>
      <c r="J9" s="24" t="s">
        <v>20</v>
      </c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</row>
    <row r="10" spans="1:24" ht="20.25" thickBot="1" x14ac:dyDescent="0.35">
      <c r="A10" s="26" t="s">
        <v>268</v>
      </c>
      <c r="B10" s="7" t="s">
        <v>57</v>
      </c>
      <c r="C10" s="8">
        <v>18</v>
      </c>
      <c r="D10" s="9">
        <v>41</v>
      </c>
      <c r="E10" s="9">
        <v>46</v>
      </c>
      <c r="F10" s="5">
        <f>SUM(D10+E10)</f>
        <v>87</v>
      </c>
      <c r="G10" s="47">
        <f>(F10-C10)</f>
        <v>69</v>
      </c>
      <c r="H10" s="61">
        <v>28270</v>
      </c>
      <c r="J10" s="25">
        <f>(E10-C10*0.5)</f>
        <v>37</v>
      </c>
      <c r="M10" s="2"/>
      <c r="N10" s="2"/>
      <c r="O10" s="2"/>
      <c r="P10" s="2"/>
      <c r="Q10" s="2"/>
      <c r="R10" s="2"/>
      <c r="S10" s="2"/>
      <c r="T10" s="2"/>
      <c r="U10" s="2"/>
      <c r="V10" s="30" t="s">
        <v>21</v>
      </c>
      <c r="W10" s="27" t="s">
        <v>22</v>
      </c>
      <c r="X10" s="27" t="s">
        <v>23</v>
      </c>
    </row>
    <row r="11" spans="1:24" ht="20.25" thickBot="1" x14ac:dyDescent="0.35">
      <c r="A11" s="26" t="s">
        <v>265</v>
      </c>
      <c r="B11" s="7" t="s">
        <v>55</v>
      </c>
      <c r="C11" s="8">
        <v>17</v>
      </c>
      <c r="D11" s="9">
        <v>44</v>
      </c>
      <c r="E11" s="9">
        <v>44</v>
      </c>
      <c r="F11" s="5">
        <f>SUM(D11+E11)</f>
        <v>88</v>
      </c>
      <c r="G11" s="47">
        <f>(F11-C11)</f>
        <v>71</v>
      </c>
      <c r="H11" s="61">
        <v>19075</v>
      </c>
      <c r="J11" s="25">
        <f t="shared" ref="J11:J40" si="0">(E11-C11*0.5)</f>
        <v>35.5</v>
      </c>
      <c r="L11" s="37" t="s">
        <v>186</v>
      </c>
      <c r="M11" s="31">
        <v>4</v>
      </c>
      <c r="N11" s="31">
        <v>5</v>
      </c>
      <c r="O11" s="31">
        <v>5</v>
      </c>
      <c r="P11" s="31">
        <v>6</v>
      </c>
      <c r="Q11" s="31">
        <v>4</v>
      </c>
      <c r="R11" s="31">
        <v>6</v>
      </c>
      <c r="S11" s="31">
        <v>4</v>
      </c>
      <c r="T11" s="31">
        <v>6</v>
      </c>
      <c r="U11" s="38">
        <v>4</v>
      </c>
      <c r="V11" s="43">
        <f>SUM(M11:U11)-C11*0.5</f>
        <v>35.5</v>
      </c>
      <c r="W11" s="117">
        <f>SUM(P11:U11)-C11*0.33</f>
        <v>24.39</v>
      </c>
      <c r="X11" s="117">
        <f>SUM(S11:U11)-C11*0.166</f>
        <v>11.178000000000001</v>
      </c>
    </row>
    <row r="12" spans="1:24" ht="20.25" thickBot="1" x14ac:dyDescent="0.35">
      <c r="A12" s="26" t="s">
        <v>186</v>
      </c>
      <c r="B12" s="7" t="s">
        <v>28</v>
      </c>
      <c r="C12" s="8">
        <v>17</v>
      </c>
      <c r="D12" s="9">
        <v>44</v>
      </c>
      <c r="E12" s="9">
        <v>44</v>
      </c>
      <c r="F12" s="5">
        <f>SUM(D12+E12)</f>
        <v>88</v>
      </c>
      <c r="G12" s="47">
        <f>(F12-C12)</f>
        <v>71</v>
      </c>
      <c r="H12" s="61">
        <v>17648</v>
      </c>
      <c r="J12" s="25">
        <f t="shared" si="0"/>
        <v>35.5</v>
      </c>
      <c r="L12" s="39" t="s">
        <v>314</v>
      </c>
      <c r="M12" s="28">
        <v>5</v>
      </c>
      <c r="N12" s="28">
        <v>5</v>
      </c>
      <c r="O12" s="28">
        <v>6</v>
      </c>
      <c r="P12" s="28">
        <v>5</v>
      </c>
      <c r="Q12" s="28">
        <v>4</v>
      </c>
      <c r="R12" s="28">
        <v>6</v>
      </c>
      <c r="S12" s="28">
        <v>3</v>
      </c>
      <c r="T12" s="28">
        <v>6</v>
      </c>
      <c r="U12" s="29">
        <v>4</v>
      </c>
      <c r="V12" s="118">
        <f>SUM(M12:U12)-C12*0.5</f>
        <v>35.5</v>
      </c>
      <c r="W12" s="119">
        <f>SUM(P12:U12)-C12*0.33</f>
        <v>22.39</v>
      </c>
      <c r="X12" s="42">
        <f>SUM(S12:U12)-C12*0.166</f>
        <v>10.178000000000001</v>
      </c>
    </row>
    <row r="13" spans="1:24" ht="19.5" x14ac:dyDescent="0.3">
      <c r="A13" s="26" t="s">
        <v>271</v>
      </c>
      <c r="B13" s="7" t="s">
        <v>57</v>
      </c>
      <c r="C13" s="8">
        <v>19</v>
      </c>
      <c r="D13" s="9">
        <v>48</v>
      </c>
      <c r="E13" s="9">
        <v>43</v>
      </c>
      <c r="F13" s="5">
        <f>SUM(D13+E13)</f>
        <v>91</v>
      </c>
      <c r="G13" s="47">
        <f>(F13-C13)</f>
        <v>72</v>
      </c>
      <c r="H13" s="61">
        <v>17882</v>
      </c>
      <c r="J13" s="25">
        <f t="shared" si="0"/>
        <v>33.5</v>
      </c>
    </row>
    <row r="14" spans="1:24" ht="19.5" x14ac:dyDescent="0.3">
      <c r="A14" s="26" t="s">
        <v>278</v>
      </c>
      <c r="B14" s="7" t="s">
        <v>56</v>
      </c>
      <c r="C14" s="8">
        <v>22</v>
      </c>
      <c r="D14" s="9">
        <v>48</v>
      </c>
      <c r="E14" s="9">
        <v>46</v>
      </c>
      <c r="F14" s="5">
        <f>SUM(D14+E14)</f>
        <v>94</v>
      </c>
      <c r="G14" s="47">
        <f>(F14-C14)</f>
        <v>72</v>
      </c>
      <c r="H14" s="61">
        <v>29893</v>
      </c>
      <c r="J14" s="25">
        <f t="shared" si="0"/>
        <v>35</v>
      </c>
    </row>
    <row r="15" spans="1:24" ht="19.5" x14ac:dyDescent="0.3">
      <c r="A15" s="26" t="s">
        <v>272</v>
      </c>
      <c r="B15" s="7" t="s">
        <v>29</v>
      </c>
      <c r="C15" s="8">
        <v>19</v>
      </c>
      <c r="D15" s="9">
        <v>42</v>
      </c>
      <c r="E15" s="9">
        <v>49</v>
      </c>
      <c r="F15" s="5">
        <f>SUM(D15+E15)</f>
        <v>91</v>
      </c>
      <c r="G15" s="47">
        <f>(F15-C15)</f>
        <v>72</v>
      </c>
      <c r="H15" s="61">
        <v>25916</v>
      </c>
      <c r="J15" s="25">
        <f t="shared" si="0"/>
        <v>39.5</v>
      </c>
    </row>
    <row r="16" spans="1:24" ht="19.5" x14ac:dyDescent="0.3">
      <c r="A16" s="26" t="s">
        <v>127</v>
      </c>
      <c r="B16" s="7" t="s">
        <v>28</v>
      </c>
      <c r="C16" s="8">
        <v>19</v>
      </c>
      <c r="D16" s="9">
        <v>47</v>
      </c>
      <c r="E16" s="9">
        <v>45</v>
      </c>
      <c r="F16" s="5">
        <f>SUM(D16+E16)</f>
        <v>92</v>
      </c>
      <c r="G16" s="47">
        <f>(F16-C16)</f>
        <v>73</v>
      </c>
      <c r="H16" s="61">
        <v>16764</v>
      </c>
      <c r="J16" s="25">
        <f t="shared" si="0"/>
        <v>35.5</v>
      </c>
    </row>
    <row r="17" spans="1:10" ht="19.5" x14ac:dyDescent="0.3">
      <c r="A17" s="26" t="s">
        <v>279</v>
      </c>
      <c r="B17" s="7" t="s">
        <v>56</v>
      </c>
      <c r="C17" s="8">
        <v>22</v>
      </c>
      <c r="D17" s="9">
        <v>50</v>
      </c>
      <c r="E17" s="9">
        <v>45</v>
      </c>
      <c r="F17" s="5">
        <f>SUM(D17+E17)</f>
        <v>95</v>
      </c>
      <c r="G17" s="47">
        <f>(F17-C17)</f>
        <v>73</v>
      </c>
      <c r="H17" s="61">
        <v>28956</v>
      </c>
      <c r="J17" s="25">
        <f t="shared" si="0"/>
        <v>34</v>
      </c>
    </row>
    <row r="18" spans="1:10" ht="19.5" x14ac:dyDescent="0.3">
      <c r="A18" s="26" t="s">
        <v>281</v>
      </c>
      <c r="B18" s="7" t="s">
        <v>31</v>
      </c>
      <c r="C18" s="8">
        <v>23</v>
      </c>
      <c r="D18" s="9">
        <v>47</v>
      </c>
      <c r="E18" s="9">
        <v>49</v>
      </c>
      <c r="F18" s="5">
        <f>SUM(D18+E18)</f>
        <v>96</v>
      </c>
      <c r="G18" s="47">
        <f>(F18-C18)</f>
        <v>73</v>
      </c>
      <c r="H18" s="61">
        <v>19633</v>
      </c>
      <c r="J18" s="25">
        <f t="shared" si="0"/>
        <v>37.5</v>
      </c>
    </row>
    <row r="19" spans="1:10" ht="19.5" x14ac:dyDescent="0.3">
      <c r="A19" s="26" t="s">
        <v>276</v>
      </c>
      <c r="B19" s="7" t="s">
        <v>57</v>
      </c>
      <c r="C19" s="8">
        <v>21</v>
      </c>
      <c r="D19" s="9">
        <v>44</v>
      </c>
      <c r="E19" s="9">
        <v>50</v>
      </c>
      <c r="F19" s="5">
        <f>SUM(D19+E19)</f>
        <v>94</v>
      </c>
      <c r="G19" s="47">
        <f>(F19-C19)</f>
        <v>73</v>
      </c>
      <c r="H19" s="61">
        <v>25613</v>
      </c>
      <c r="J19" s="25">
        <f t="shared" si="0"/>
        <v>39.5</v>
      </c>
    </row>
    <row r="20" spans="1:10" ht="19.5" x14ac:dyDescent="0.3">
      <c r="A20" s="26" t="s">
        <v>270</v>
      </c>
      <c r="B20" s="7" t="s">
        <v>57</v>
      </c>
      <c r="C20" s="8">
        <v>19</v>
      </c>
      <c r="D20" s="9">
        <v>46</v>
      </c>
      <c r="E20" s="9">
        <v>48</v>
      </c>
      <c r="F20" s="5">
        <f>SUM(D20+E20)</f>
        <v>94</v>
      </c>
      <c r="G20" s="47">
        <f>(F20-C20)</f>
        <v>75</v>
      </c>
      <c r="H20" s="61">
        <v>25957</v>
      </c>
      <c r="J20" s="25">
        <f t="shared" si="0"/>
        <v>38.5</v>
      </c>
    </row>
    <row r="21" spans="1:10" ht="19.5" x14ac:dyDescent="0.3">
      <c r="A21" s="26" t="s">
        <v>275</v>
      </c>
      <c r="B21" s="7" t="s">
        <v>28</v>
      </c>
      <c r="C21" s="8">
        <v>21</v>
      </c>
      <c r="D21" s="9">
        <v>50</v>
      </c>
      <c r="E21" s="9">
        <v>47</v>
      </c>
      <c r="F21" s="5">
        <f>SUM(D21+E21)</f>
        <v>97</v>
      </c>
      <c r="G21" s="47">
        <f>(F21-C21)</f>
        <v>76</v>
      </c>
      <c r="H21" s="61">
        <v>15900</v>
      </c>
      <c r="J21" s="25">
        <f t="shared" si="0"/>
        <v>36.5</v>
      </c>
    </row>
    <row r="22" spans="1:10" ht="19.5" x14ac:dyDescent="0.3">
      <c r="A22" s="26" t="s">
        <v>129</v>
      </c>
      <c r="B22" s="7" t="s">
        <v>29</v>
      </c>
      <c r="C22" s="8">
        <v>21</v>
      </c>
      <c r="D22" s="9">
        <v>50</v>
      </c>
      <c r="E22" s="9">
        <v>48</v>
      </c>
      <c r="F22" s="5">
        <f>SUM(D22+E22)</f>
        <v>98</v>
      </c>
      <c r="G22" s="47">
        <f>(F22-C22)</f>
        <v>77</v>
      </c>
      <c r="H22" s="61">
        <v>20217</v>
      </c>
      <c r="J22" s="25">
        <f t="shared" si="0"/>
        <v>37.5</v>
      </c>
    </row>
    <row r="23" spans="1:10" ht="19.5" x14ac:dyDescent="0.3">
      <c r="A23" s="26" t="s">
        <v>267</v>
      </c>
      <c r="B23" s="7" t="s">
        <v>29</v>
      </c>
      <c r="C23" s="8">
        <v>18</v>
      </c>
      <c r="D23" s="9">
        <v>49</v>
      </c>
      <c r="E23" s="9">
        <v>47</v>
      </c>
      <c r="F23" s="5">
        <f>SUM(D23+E23)</f>
        <v>96</v>
      </c>
      <c r="G23" s="47">
        <f>(F23-C23)</f>
        <v>78</v>
      </c>
      <c r="H23" s="61">
        <v>29031</v>
      </c>
      <c r="J23" s="25">
        <f t="shared" si="0"/>
        <v>38</v>
      </c>
    </row>
    <row r="24" spans="1:10" ht="19.5" x14ac:dyDescent="0.3">
      <c r="A24" s="26" t="s">
        <v>117</v>
      </c>
      <c r="B24" s="7" t="s">
        <v>57</v>
      </c>
      <c r="C24" s="8">
        <v>19</v>
      </c>
      <c r="D24" s="9">
        <v>49</v>
      </c>
      <c r="E24" s="9">
        <v>48</v>
      </c>
      <c r="F24" s="5">
        <f>SUM(D24+E24)</f>
        <v>97</v>
      </c>
      <c r="G24" s="47">
        <f>(F24-C24)</f>
        <v>78</v>
      </c>
      <c r="H24" s="61">
        <v>20048</v>
      </c>
      <c r="J24" s="25">
        <f t="shared" si="0"/>
        <v>38.5</v>
      </c>
    </row>
    <row r="25" spans="1:10" ht="19.5" x14ac:dyDescent="0.3">
      <c r="A25" s="26" t="s">
        <v>274</v>
      </c>
      <c r="B25" s="7" t="s">
        <v>31</v>
      </c>
      <c r="C25" s="8">
        <v>20</v>
      </c>
      <c r="D25" s="9">
        <v>50</v>
      </c>
      <c r="E25" s="9">
        <v>48</v>
      </c>
      <c r="F25" s="5">
        <f>SUM(D25+E25)</f>
        <v>98</v>
      </c>
      <c r="G25" s="47">
        <f>(F25-C25)</f>
        <v>78</v>
      </c>
      <c r="H25" s="61">
        <v>19997</v>
      </c>
      <c r="J25" s="25">
        <f t="shared" si="0"/>
        <v>38</v>
      </c>
    </row>
    <row r="26" spans="1:10" ht="19.5" x14ac:dyDescent="0.3">
      <c r="A26" s="26" t="s">
        <v>128</v>
      </c>
      <c r="B26" s="7" t="s">
        <v>29</v>
      </c>
      <c r="C26" s="8">
        <v>22</v>
      </c>
      <c r="D26" s="9">
        <v>49</v>
      </c>
      <c r="E26" s="9">
        <v>51</v>
      </c>
      <c r="F26" s="5">
        <f>SUM(D26+E26)</f>
        <v>100</v>
      </c>
      <c r="G26" s="47">
        <f>(F26-C26)</f>
        <v>78</v>
      </c>
      <c r="H26" s="61">
        <v>16080</v>
      </c>
      <c r="J26" s="25">
        <f t="shared" si="0"/>
        <v>40</v>
      </c>
    </row>
    <row r="27" spans="1:10" ht="19.5" x14ac:dyDescent="0.3">
      <c r="A27" s="26" t="s">
        <v>143</v>
      </c>
      <c r="B27" s="7" t="s">
        <v>55</v>
      </c>
      <c r="C27" s="8">
        <v>19</v>
      </c>
      <c r="D27" s="9">
        <v>52</v>
      </c>
      <c r="E27" s="9">
        <v>46</v>
      </c>
      <c r="F27" s="5">
        <f>SUM(D27+E27)</f>
        <v>98</v>
      </c>
      <c r="G27" s="47">
        <f>(F27-C27)</f>
        <v>79</v>
      </c>
      <c r="H27" s="61">
        <v>23284</v>
      </c>
      <c r="J27" s="25">
        <f t="shared" si="0"/>
        <v>36.5</v>
      </c>
    </row>
    <row r="28" spans="1:10" ht="19.5" x14ac:dyDescent="0.3">
      <c r="A28" s="26" t="s">
        <v>312</v>
      </c>
      <c r="B28" s="7" t="s">
        <v>313</v>
      </c>
      <c r="C28" s="8">
        <v>18</v>
      </c>
      <c r="D28" s="9">
        <v>49</v>
      </c>
      <c r="E28" s="9">
        <v>48</v>
      </c>
      <c r="F28" s="5">
        <f>SUM(D28+E28)</f>
        <v>97</v>
      </c>
      <c r="G28" s="47">
        <f>(F28-C28)</f>
        <v>79</v>
      </c>
      <c r="H28" s="61"/>
      <c r="J28" s="25">
        <f t="shared" si="0"/>
        <v>39</v>
      </c>
    </row>
    <row r="29" spans="1:10" ht="19.5" x14ac:dyDescent="0.3">
      <c r="A29" s="26" t="s">
        <v>269</v>
      </c>
      <c r="B29" s="7" t="s">
        <v>55</v>
      </c>
      <c r="C29" s="8">
        <v>18</v>
      </c>
      <c r="D29" s="9">
        <v>49</v>
      </c>
      <c r="E29" s="9">
        <v>48</v>
      </c>
      <c r="F29" s="5">
        <f>SUM(D29+E29)</f>
        <v>97</v>
      </c>
      <c r="G29" s="47">
        <f>(F29-C29)</f>
        <v>79</v>
      </c>
      <c r="H29" s="61">
        <v>23649</v>
      </c>
      <c r="J29" s="25">
        <f t="shared" si="0"/>
        <v>39</v>
      </c>
    </row>
    <row r="30" spans="1:10" ht="19.5" x14ac:dyDescent="0.3">
      <c r="A30" s="26" t="s">
        <v>135</v>
      </c>
      <c r="B30" s="7" t="s">
        <v>28</v>
      </c>
      <c r="C30" s="8">
        <v>22</v>
      </c>
      <c r="D30" s="9">
        <v>51</v>
      </c>
      <c r="E30" s="9">
        <v>50</v>
      </c>
      <c r="F30" s="5">
        <f>SUM(D30+E30)</f>
        <v>101</v>
      </c>
      <c r="G30" s="47">
        <f>(F30-C30)</f>
        <v>79</v>
      </c>
      <c r="H30" s="61">
        <v>17103</v>
      </c>
      <c r="J30" s="25">
        <f t="shared" si="0"/>
        <v>39</v>
      </c>
    </row>
    <row r="31" spans="1:10" ht="19.5" x14ac:dyDescent="0.3">
      <c r="A31" s="26" t="s">
        <v>280</v>
      </c>
      <c r="B31" s="7" t="s">
        <v>31</v>
      </c>
      <c r="C31" s="8">
        <v>23</v>
      </c>
      <c r="D31" s="9">
        <v>52</v>
      </c>
      <c r="E31" s="9">
        <v>51</v>
      </c>
      <c r="F31" s="5">
        <f>SUM(D31+E31)</f>
        <v>103</v>
      </c>
      <c r="G31" s="47">
        <f>(F31-C31)</f>
        <v>80</v>
      </c>
      <c r="H31" s="61">
        <v>20445</v>
      </c>
      <c r="J31" s="25">
        <f t="shared" si="0"/>
        <v>39.5</v>
      </c>
    </row>
    <row r="32" spans="1:10" ht="19.5" x14ac:dyDescent="0.3">
      <c r="A32" s="26" t="s">
        <v>86</v>
      </c>
      <c r="B32" s="7" t="s">
        <v>29</v>
      </c>
      <c r="C32" s="8">
        <v>22</v>
      </c>
      <c r="D32" s="9">
        <v>50</v>
      </c>
      <c r="E32" s="9">
        <v>52</v>
      </c>
      <c r="F32" s="5">
        <f>SUM(D32+E32)</f>
        <v>102</v>
      </c>
      <c r="G32" s="47">
        <f>(F32-C32)</f>
        <v>80</v>
      </c>
      <c r="H32" s="61">
        <v>19864</v>
      </c>
      <c r="J32" s="25">
        <f t="shared" si="0"/>
        <v>41</v>
      </c>
    </row>
    <row r="33" spans="1:10" ht="19.5" x14ac:dyDescent="0.3">
      <c r="A33" s="26" t="s">
        <v>266</v>
      </c>
      <c r="B33" s="7" t="s">
        <v>28</v>
      </c>
      <c r="C33" s="8">
        <v>17</v>
      </c>
      <c r="D33" s="9">
        <v>48</v>
      </c>
      <c r="E33" s="9">
        <v>50</v>
      </c>
      <c r="F33" s="5">
        <f>SUM(D33+E33)</f>
        <v>98</v>
      </c>
      <c r="G33" s="47">
        <f>(F33-C33)</f>
        <v>81</v>
      </c>
      <c r="H33" s="61">
        <v>15765</v>
      </c>
      <c r="J33" s="25">
        <f t="shared" si="0"/>
        <v>41.5</v>
      </c>
    </row>
    <row r="34" spans="1:10" ht="19.5" x14ac:dyDescent="0.3">
      <c r="A34" s="26" t="s">
        <v>283</v>
      </c>
      <c r="B34" s="7" t="s">
        <v>31</v>
      </c>
      <c r="C34" s="8">
        <v>24</v>
      </c>
      <c r="D34" s="9">
        <v>54</v>
      </c>
      <c r="E34" s="9">
        <v>51</v>
      </c>
      <c r="F34" s="5">
        <f>SUM(D34+E34)</f>
        <v>105</v>
      </c>
      <c r="G34" s="47">
        <f>(F34-C34)</f>
        <v>81</v>
      </c>
      <c r="H34" s="61">
        <v>21714</v>
      </c>
      <c r="J34" s="25">
        <f t="shared" si="0"/>
        <v>39</v>
      </c>
    </row>
    <row r="35" spans="1:10" ht="19.5" x14ac:dyDescent="0.3">
      <c r="A35" s="26" t="s">
        <v>264</v>
      </c>
      <c r="B35" s="7" t="s">
        <v>31</v>
      </c>
      <c r="C35" s="8">
        <v>17</v>
      </c>
      <c r="D35" s="9">
        <v>49</v>
      </c>
      <c r="E35" s="9">
        <v>50</v>
      </c>
      <c r="F35" s="5">
        <f>SUM(D35+E35)</f>
        <v>99</v>
      </c>
      <c r="G35" s="47">
        <f>(F35-C35)</f>
        <v>82</v>
      </c>
      <c r="H35" s="61">
        <v>19470</v>
      </c>
      <c r="J35" s="25">
        <f t="shared" si="0"/>
        <v>41.5</v>
      </c>
    </row>
    <row r="36" spans="1:10" ht="19.5" x14ac:dyDescent="0.3">
      <c r="A36" s="26" t="s">
        <v>284</v>
      </c>
      <c r="B36" s="7" t="s">
        <v>31</v>
      </c>
      <c r="C36" s="8">
        <v>24</v>
      </c>
      <c r="D36" s="9">
        <v>52</v>
      </c>
      <c r="E36" s="9">
        <v>54</v>
      </c>
      <c r="F36" s="5">
        <f>SUM(D36+E36)</f>
        <v>106</v>
      </c>
      <c r="G36" s="47">
        <f>(F36-C36)</f>
        <v>82</v>
      </c>
      <c r="H36" s="61">
        <v>21596</v>
      </c>
      <c r="J36" s="25">
        <f t="shared" si="0"/>
        <v>42</v>
      </c>
    </row>
    <row r="37" spans="1:10" ht="19.5" x14ac:dyDescent="0.3">
      <c r="A37" s="26" t="s">
        <v>187</v>
      </c>
      <c r="B37" s="7" t="s">
        <v>28</v>
      </c>
      <c r="C37" s="8">
        <v>17</v>
      </c>
      <c r="D37" s="9">
        <v>52</v>
      </c>
      <c r="E37" s="9">
        <v>48</v>
      </c>
      <c r="F37" s="5">
        <f>SUM(D37+E37)</f>
        <v>100</v>
      </c>
      <c r="G37" s="47">
        <f>(F37-C37)</f>
        <v>83</v>
      </c>
      <c r="H37" s="61">
        <v>17908</v>
      </c>
      <c r="J37" s="25">
        <f t="shared" si="0"/>
        <v>39.5</v>
      </c>
    </row>
    <row r="38" spans="1:10" ht="19.5" x14ac:dyDescent="0.3">
      <c r="A38" s="26" t="s">
        <v>282</v>
      </c>
      <c r="B38" s="7" t="s">
        <v>27</v>
      </c>
      <c r="C38" s="8">
        <v>23</v>
      </c>
      <c r="D38" s="9" t="s">
        <v>5</v>
      </c>
      <c r="E38" s="9" t="s">
        <v>310</v>
      </c>
      <c r="F38" s="5" t="s">
        <v>311</v>
      </c>
      <c r="G38" s="72" t="s">
        <v>12</v>
      </c>
      <c r="H38" s="61">
        <v>25975</v>
      </c>
      <c r="J38" s="25" t="e">
        <f t="shared" si="0"/>
        <v>#VALUE!</v>
      </c>
    </row>
    <row r="39" spans="1:10" ht="19.5" x14ac:dyDescent="0.3">
      <c r="A39" s="26" t="s">
        <v>277</v>
      </c>
      <c r="B39" s="7" t="s">
        <v>28</v>
      </c>
      <c r="C39" s="8">
        <v>21</v>
      </c>
      <c r="D39" s="9" t="s">
        <v>5</v>
      </c>
      <c r="E39" s="9" t="s">
        <v>310</v>
      </c>
      <c r="F39" s="5" t="s">
        <v>311</v>
      </c>
      <c r="G39" s="72" t="s">
        <v>12</v>
      </c>
      <c r="H39" s="61">
        <v>19606</v>
      </c>
      <c r="J39" s="25" t="e">
        <f t="shared" si="0"/>
        <v>#VALUE!</v>
      </c>
    </row>
    <row r="40" spans="1:10" ht="20.25" thickBot="1" x14ac:dyDescent="0.35">
      <c r="A40" s="107" t="s">
        <v>273</v>
      </c>
      <c r="B40" s="103" t="s">
        <v>68</v>
      </c>
      <c r="C40" s="104">
        <v>20</v>
      </c>
      <c r="D40" s="108" t="s">
        <v>5</v>
      </c>
      <c r="E40" s="108" t="s">
        <v>310</v>
      </c>
      <c r="F40" s="109" t="s">
        <v>311</v>
      </c>
      <c r="G40" s="105" t="s">
        <v>12</v>
      </c>
      <c r="H40" s="106">
        <v>17126</v>
      </c>
      <c r="J40" s="25" t="e">
        <f t="shared" si="0"/>
        <v>#VALUE!</v>
      </c>
    </row>
  </sheetData>
  <sortState ref="A10:H40">
    <sortCondition ref="G10:G40"/>
    <sortCondition ref="E10:E40"/>
    <sortCondition ref="D10:D40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="70" workbookViewId="0">
      <selection sqref="A1:G1"/>
    </sheetView>
  </sheetViews>
  <sheetFormatPr baseColWidth="10" defaultRowHeight="18.75" x14ac:dyDescent="0.25"/>
  <cols>
    <col min="1" max="1" width="52.42578125" style="1" bestFit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9" ht="30.75" x14ac:dyDescent="0.4">
      <c r="A1" s="77" t="s">
        <v>7</v>
      </c>
      <c r="B1" s="77"/>
      <c r="C1" s="77"/>
      <c r="D1" s="77"/>
      <c r="E1" s="77"/>
      <c r="F1" s="77"/>
      <c r="G1" s="77"/>
    </row>
    <row r="2" spans="1:19" ht="30.75" x14ac:dyDescent="0.4">
      <c r="A2" s="77" t="s">
        <v>8</v>
      </c>
      <c r="B2" s="77"/>
      <c r="C2" s="77"/>
      <c r="D2" s="77"/>
      <c r="E2" s="77"/>
      <c r="F2" s="77"/>
      <c r="G2" s="77"/>
    </row>
    <row r="3" spans="1:19" ht="25.5" x14ac:dyDescent="0.35">
      <c r="A3" s="80" t="str">
        <f>'CAB 0-9'!A3:G3</f>
        <v>CLUB MAR DEL PLATA S.A.</v>
      </c>
      <c r="B3" s="80"/>
      <c r="C3" s="80"/>
      <c r="D3" s="80"/>
      <c r="E3" s="80"/>
      <c r="F3" s="80"/>
      <c r="G3" s="80"/>
    </row>
    <row r="4" spans="1:19" ht="25.5" x14ac:dyDescent="0.35">
      <c r="A4" s="80" t="str">
        <f>'CAB 17-24'!A4:G4</f>
        <v>Golf Los Acantilados</v>
      </c>
      <c r="B4" s="80"/>
      <c r="C4" s="80"/>
      <c r="D4" s="80"/>
      <c r="E4" s="80"/>
      <c r="F4" s="80"/>
      <c r="G4" s="80"/>
    </row>
    <row r="5" spans="1:19" ht="20.25" x14ac:dyDescent="0.3">
      <c r="A5" s="78" t="str">
        <f>'CAB 0-9'!A5:G5</f>
        <v>4° FECHA DE MAYORES</v>
      </c>
      <c r="B5" s="78"/>
      <c r="C5" s="78"/>
      <c r="D5" s="78"/>
      <c r="E5" s="78"/>
      <c r="F5" s="78"/>
      <c r="G5" s="78"/>
    </row>
    <row r="6" spans="1:19" ht="19.5" x14ac:dyDescent="0.3">
      <c r="A6" s="79" t="s">
        <v>6</v>
      </c>
      <c r="B6" s="79"/>
      <c r="C6" s="79"/>
      <c r="D6" s="79"/>
      <c r="E6" s="79"/>
      <c r="F6" s="79"/>
      <c r="G6" s="79"/>
    </row>
    <row r="7" spans="1:19" ht="20.25" thickBot="1" x14ac:dyDescent="0.35">
      <c r="A7" s="81" t="str">
        <f>'CAB 0-9'!A7:E7</f>
        <v>SABADO 04 DE NOVIEMBRE DE 2017</v>
      </c>
      <c r="B7" s="81"/>
      <c r="C7" s="81"/>
      <c r="D7" s="81"/>
      <c r="E7" s="81"/>
      <c r="F7" s="81"/>
      <c r="G7" s="81"/>
      <c r="H7" s="23"/>
    </row>
    <row r="8" spans="1:19" ht="20.25" thickBot="1" x14ac:dyDescent="0.35">
      <c r="A8" s="74" t="s">
        <v>11</v>
      </c>
      <c r="B8" s="75"/>
      <c r="C8" s="75"/>
      <c r="D8" s="75"/>
      <c r="E8" s="75"/>
      <c r="F8" s="75"/>
      <c r="G8" s="76"/>
      <c r="H8" s="59"/>
    </row>
    <row r="9" spans="1:19" s="3" customFormat="1" ht="20.25" thickBot="1" x14ac:dyDescent="0.35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60" t="s">
        <v>19</v>
      </c>
      <c r="J9" s="24" t="s">
        <v>20</v>
      </c>
    </row>
    <row r="10" spans="1:19" ht="19.5" x14ac:dyDescent="0.3">
      <c r="A10" s="26" t="s">
        <v>291</v>
      </c>
      <c r="B10" s="7" t="s">
        <v>55</v>
      </c>
      <c r="C10" s="8">
        <v>28</v>
      </c>
      <c r="D10" s="9">
        <v>50</v>
      </c>
      <c r="E10" s="9">
        <v>47</v>
      </c>
      <c r="F10" s="5">
        <f>SUM(D10+E10)</f>
        <v>97</v>
      </c>
      <c r="G10" s="47">
        <f>(F10-C10)</f>
        <v>69</v>
      </c>
      <c r="H10" s="61">
        <v>19752</v>
      </c>
      <c r="J10" s="25">
        <f>(E10-C10*0.5)</f>
        <v>33</v>
      </c>
    </row>
    <row r="11" spans="1:19" ht="19.5" x14ac:dyDescent="0.3">
      <c r="A11" s="26" t="s">
        <v>295</v>
      </c>
      <c r="B11" s="7" t="s">
        <v>68</v>
      </c>
      <c r="C11" s="8">
        <v>30</v>
      </c>
      <c r="D11" s="9">
        <v>50</v>
      </c>
      <c r="E11" s="9">
        <v>50</v>
      </c>
      <c r="F11" s="5">
        <f>SUM(D11+E11)</f>
        <v>100</v>
      </c>
      <c r="G11" s="47">
        <f>(F11-C11)</f>
        <v>70</v>
      </c>
      <c r="H11" s="61">
        <v>17087</v>
      </c>
      <c r="J11" s="25">
        <f t="shared" ref="J11:J23" si="0">(E11-C11*0.5)</f>
        <v>35</v>
      </c>
      <c r="L11" s="3"/>
      <c r="M11" s="3"/>
      <c r="N11" s="3"/>
      <c r="O11" s="3"/>
      <c r="P11" s="3"/>
      <c r="Q11" s="3"/>
      <c r="R11" s="3"/>
      <c r="S11" s="3"/>
    </row>
    <row r="12" spans="1:19" ht="19.5" x14ac:dyDescent="0.3">
      <c r="A12" s="26" t="s">
        <v>287</v>
      </c>
      <c r="B12" s="7" t="s">
        <v>28</v>
      </c>
      <c r="C12" s="8">
        <v>25</v>
      </c>
      <c r="D12" s="9">
        <v>48</v>
      </c>
      <c r="E12" s="9">
        <v>51</v>
      </c>
      <c r="F12" s="5">
        <f>SUM(D12+E12)</f>
        <v>99</v>
      </c>
      <c r="G12" s="47">
        <f>(F12-C12)</f>
        <v>74</v>
      </c>
      <c r="H12" s="61">
        <v>24299</v>
      </c>
      <c r="J12" s="25">
        <f t="shared" si="0"/>
        <v>38.5</v>
      </c>
      <c r="L12" s="3"/>
      <c r="M12" s="3"/>
      <c r="N12" s="3"/>
      <c r="O12" s="3"/>
      <c r="P12" s="3"/>
      <c r="Q12" s="3"/>
      <c r="R12" s="3"/>
      <c r="S12" s="3"/>
    </row>
    <row r="13" spans="1:19" ht="19.5" x14ac:dyDescent="0.3">
      <c r="A13" s="26" t="s">
        <v>290</v>
      </c>
      <c r="B13" s="7" t="s">
        <v>29</v>
      </c>
      <c r="C13" s="8">
        <v>27</v>
      </c>
      <c r="D13" s="9">
        <v>56</v>
      </c>
      <c r="E13" s="9">
        <v>47</v>
      </c>
      <c r="F13" s="5">
        <f>SUM(D13+E13)</f>
        <v>103</v>
      </c>
      <c r="G13" s="47">
        <f>(F13-C13)</f>
        <v>76</v>
      </c>
      <c r="H13" s="61">
        <v>18274</v>
      </c>
      <c r="J13" s="25">
        <f t="shared" si="0"/>
        <v>33.5</v>
      </c>
      <c r="L13" s="3"/>
      <c r="M13" s="3"/>
      <c r="N13" s="3"/>
      <c r="O13" s="3"/>
      <c r="P13" s="3"/>
      <c r="Q13" s="3"/>
      <c r="R13" s="3"/>
      <c r="S13" s="3"/>
    </row>
    <row r="14" spans="1:19" ht="19.5" x14ac:dyDescent="0.3">
      <c r="A14" s="26" t="s">
        <v>286</v>
      </c>
      <c r="B14" s="7" t="s">
        <v>31</v>
      </c>
      <c r="C14" s="8">
        <v>25</v>
      </c>
      <c r="D14" s="9">
        <v>52</v>
      </c>
      <c r="E14" s="9">
        <v>52</v>
      </c>
      <c r="F14" s="5">
        <f>SUM(D14+E14)</f>
        <v>104</v>
      </c>
      <c r="G14" s="47">
        <f>(F14-C14)</f>
        <v>79</v>
      </c>
      <c r="H14" s="61">
        <v>16200</v>
      </c>
      <c r="J14" s="25">
        <f t="shared" si="0"/>
        <v>39.5</v>
      </c>
    </row>
    <row r="15" spans="1:19" ht="19.5" x14ac:dyDescent="0.3">
      <c r="A15" s="26" t="s">
        <v>292</v>
      </c>
      <c r="B15" s="7" t="s">
        <v>57</v>
      </c>
      <c r="C15" s="8">
        <v>28</v>
      </c>
      <c r="D15" s="9">
        <v>54</v>
      </c>
      <c r="E15" s="9">
        <v>53</v>
      </c>
      <c r="F15" s="5">
        <f>SUM(D15+E15)</f>
        <v>107</v>
      </c>
      <c r="G15" s="47">
        <f>(F15-C15)</f>
        <v>79</v>
      </c>
      <c r="H15" s="61">
        <v>21775</v>
      </c>
      <c r="J15" s="25">
        <f t="shared" si="0"/>
        <v>39</v>
      </c>
    </row>
    <row r="16" spans="1:19" ht="19.5" x14ac:dyDescent="0.3">
      <c r="A16" s="26" t="s">
        <v>288</v>
      </c>
      <c r="B16" s="7" t="s">
        <v>28</v>
      </c>
      <c r="C16" s="8">
        <v>26</v>
      </c>
      <c r="D16" s="9">
        <v>50</v>
      </c>
      <c r="E16" s="9">
        <v>55</v>
      </c>
      <c r="F16" s="5">
        <f>SUM(D16+E16)</f>
        <v>105</v>
      </c>
      <c r="G16" s="47">
        <f>(F16-C16)</f>
        <v>79</v>
      </c>
      <c r="H16" s="61">
        <v>28096</v>
      </c>
      <c r="J16" s="25">
        <f t="shared" si="0"/>
        <v>42</v>
      </c>
    </row>
    <row r="17" spans="1:10" ht="19.5" x14ac:dyDescent="0.3">
      <c r="A17" s="26" t="s">
        <v>294</v>
      </c>
      <c r="B17" s="7" t="s">
        <v>57</v>
      </c>
      <c r="C17" s="8">
        <v>29</v>
      </c>
      <c r="D17" s="9">
        <v>56</v>
      </c>
      <c r="E17" s="9">
        <v>56</v>
      </c>
      <c r="F17" s="5">
        <f>SUM(D17+E17)</f>
        <v>112</v>
      </c>
      <c r="G17" s="47">
        <f>(F17-C17)</f>
        <v>83</v>
      </c>
      <c r="H17" s="61">
        <v>16779</v>
      </c>
      <c r="J17" s="25">
        <f t="shared" si="0"/>
        <v>41.5</v>
      </c>
    </row>
    <row r="18" spans="1:10" ht="19.5" x14ac:dyDescent="0.3">
      <c r="A18" s="26" t="s">
        <v>293</v>
      </c>
      <c r="B18" s="7" t="s">
        <v>57</v>
      </c>
      <c r="C18" s="8">
        <v>28</v>
      </c>
      <c r="D18" s="9">
        <v>51</v>
      </c>
      <c r="E18" s="9">
        <v>60</v>
      </c>
      <c r="F18" s="5">
        <f>SUM(D18+E18)</f>
        <v>111</v>
      </c>
      <c r="G18" s="47">
        <f>(F18-C18)</f>
        <v>83</v>
      </c>
      <c r="H18" s="61">
        <v>27603</v>
      </c>
      <c r="J18" s="25">
        <f t="shared" si="0"/>
        <v>46</v>
      </c>
    </row>
    <row r="19" spans="1:10" ht="19.5" x14ac:dyDescent="0.3">
      <c r="A19" s="26" t="s">
        <v>289</v>
      </c>
      <c r="B19" s="7" t="s">
        <v>55</v>
      </c>
      <c r="C19" s="8">
        <v>27</v>
      </c>
      <c r="D19" s="9">
        <v>55</v>
      </c>
      <c r="E19" s="9">
        <v>56</v>
      </c>
      <c r="F19" s="5">
        <f>SUM(D19+E19)</f>
        <v>111</v>
      </c>
      <c r="G19" s="47">
        <f>(F19-C19)</f>
        <v>84</v>
      </c>
      <c r="H19" s="61">
        <v>21222</v>
      </c>
      <c r="J19" s="25">
        <f t="shared" si="0"/>
        <v>42.5</v>
      </c>
    </row>
    <row r="20" spans="1:10" ht="19.5" x14ac:dyDescent="0.3">
      <c r="A20" s="26" t="s">
        <v>298</v>
      </c>
      <c r="B20" s="7" t="s">
        <v>55</v>
      </c>
      <c r="C20" s="8">
        <v>32</v>
      </c>
      <c r="D20" s="9">
        <v>65</v>
      </c>
      <c r="E20" s="9">
        <v>58</v>
      </c>
      <c r="F20" s="5">
        <f>SUM(D20+E20)</f>
        <v>123</v>
      </c>
      <c r="G20" s="47">
        <f>(F20-C20)</f>
        <v>91</v>
      </c>
      <c r="H20" s="61">
        <v>20602</v>
      </c>
      <c r="J20" s="25">
        <f t="shared" si="0"/>
        <v>42</v>
      </c>
    </row>
    <row r="21" spans="1:10" ht="19.5" x14ac:dyDescent="0.3">
      <c r="A21" s="26" t="s">
        <v>285</v>
      </c>
      <c r="B21" s="7" t="s">
        <v>55</v>
      </c>
      <c r="C21" s="8">
        <v>25</v>
      </c>
      <c r="D21" s="9">
        <v>57</v>
      </c>
      <c r="E21" s="9">
        <v>67</v>
      </c>
      <c r="F21" s="5">
        <f>SUM(D21+E21)</f>
        <v>124</v>
      </c>
      <c r="G21" s="47">
        <f>(F21-C21)</f>
        <v>99</v>
      </c>
      <c r="H21" s="61">
        <v>26118</v>
      </c>
      <c r="J21" s="25">
        <f t="shared" si="0"/>
        <v>54.5</v>
      </c>
    </row>
    <row r="22" spans="1:10" ht="19.5" x14ac:dyDescent="0.3">
      <c r="A22" s="69" t="s">
        <v>296</v>
      </c>
      <c r="B22" s="7" t="s">
        <v>57</v>
      </c>
      <c r="C22" s="8">
        <v>31</v>
      </c>
      <c r="D22" s="70" t="s">
        <v>12</v>
      </c>
      <c r="E22" s="70" t="s">
        <v>12</v>
      </c>
      <c r="F22" s="71" t="s">
        <v>12</v>
      </c>
      <c r="G22" s="72" t="s">
        <v>12</v>
      </c>
      <c r="H22" s="61">
        <v>20677</v>
      </c>
    </row>
    <row r="23" spans="1:10" ht="19.5" x14ac:dyDescent="0.3">
      <c r="A23" s="69" t="s">
        <v>299</v>
      </c>
      <c r="B23" s="7" t="s">
        <v>55</v>
      </c>
      <c r="C23" s="8">
        <v>36</v>
      </c>
      <c r="D23" s="70" t="s">
        <v>12</v>
      </c>
      <c r="E23" s="70" t="s">
        <v>12</v>
      </c>
      <c r="F23" s="71" t="s">
        <v>12</v>
      </c>
      <c r="G23" s="72" t="s">
        <v>12</v>
      </c>
      <c r="H23" s="61">
        <v>26150</v>
      </c>
    </row>
    <row r="24" spans="1:10" ht="19.5" x14ac:dyDescent="0.3">
      <c r="A24" s="26" t="s">
        <v>297</v>
      </c>
      <c r="B24" s="7" t="s">
        <v>29</v>
      </c>
      <c r="C24" s="8">
        <v>31</v>
      </c>
      <c r="D24" s="9" t="s">
        <v>5</v>
      </c>
      <c r="E24" s="9" t="s">
        <v>310</v>
      </c>
      <c r="F24" s="5" t="s">
        <v>311</v>
      </c>
      <c r="G24" s="72" t="s">
        <v>12</v>
      </c>
      <c r="H24" s="61">
        <v>20741</v>
      </c>
    </row>
    <row r="25" spans="1:10" ht="20.25" thickBot="1" x14ac:dyDescent="0.35">
      <c r="A25" s="107" t="s">
        <v>141</v>
      </c>
      <c r="B25" s="103" t="s">
        <v>55</v>
      </c>
      <c r="C25" s="104">
        <v>25</v>
      </c>
      <c r="D25" s="108" t="s">
        <v>305</v>
      </c>
      <c r="E25" s="108" t="s">
        <v>306</v>
      </c>
      <c r="F25" s="109" t="s">
        <v>307</v>
      </c>
      <c r="G25" s="110" t="s">
        <v>308</v>
      </c>
      <c r="H25" s="106">
        <v>34136</v>
      </c>
    </row>
  </sheetData>
  <sortState ref="A10:H25">
    <sortCondition ref="G10:G25"/>
    <sortCondition ref="E10:E25"/>
    <sortCondition ref="D10:D25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70" zoomScaleNormal="70" workbookViewId="0">
      <selection sqref="A1:G1"/>
    </sheetView>
  </sheetViews>
  <sheetFormatPr baseColWidth="10" defaultRowHeight="18.75" x14ac:dyDescent="0.25"/>
  <cols>
    <col min="1" max="1" width="51" style="1" bestFit="1" customWidth="1"/>
    <col min="2" max="2" width="8.85546875" style="1" customWidth="1"/>
    <col min="3" max="7" width="6.7109375" style="2" customWidth="1"/>
    <col min="8" max="8" width="12.85546875" style="1" customWidth="1"/>
    <col min="9" max="10" width="11.42578125" style="1" customWidth="1"/>
    <col min="11" max="16384" width="11.42578125" style="1"/>
  </cols>
  <sheetData>
    <row r="1" spans="1:10" ht="30.75" x14ac:dyDescent="0.4">
      <c r="A1" s="77" t="s">
        <v>7</v>
      </c>
      <c r="B1" s="77"/>
      <c r="C1" s="77"/>
      <c r="D1" s="77"/>
      <c r="E1" s="77"/>
      <c r="F1" s="77"/>
      <c r="G1" s="77"/>
    </row>
    <row r="2" spans="1:10" ht="30.75" x14ac:dyDescent="0.4">
      <c r="A2" s="77" t="s">
        <v>8</v>
      </c>
      <c r="B2" s="77"/>
      <c r="C2" s="77"/>
      <c r="D2" s="77"/>
      <c r="E2" s="77"/>
      <c r="F2" s="77"/>
      <c r="G2" s="77"/>
    </row>
    <row r="3" spans="1:10" ht="25.5" x14ac:dyDescent="0.35">
      <c r="A3" s="80" t="str">
        <f>'CAB 0-9'!A3:G3</f>
        <v>CLUB MAR DEL PLATA S.A.</v>
      </c>
      <c r="B3" s="80"/>
      <c r="C3" s="80"/>
      <c r="D3" s="80"/>
      <c r="E3" s="80"/>
      <c r="F3" s="80"/>
      <c r="G3" s="80"/>
    </row>
    <row r="4" spans="1:10" ht="25.5" x14ac:dyDescent="0.35">
      <c r="A4" s="80" t="str">
        <f>'CAB 25-36'!A4:G4</f>
        <v>Golf Los Acantilados</v>
      </c>
      <c r="B4" s="80"/>
      <c r="C4" s="80"/>
      <c r="D4" s="80"/>
      <c r="E4" s="80"/>
      <c r="F4" s="80"/>
      <c r="G4" s="80"/>
    </row>
    <row r="5" spans="1:10" ht="20.25" x14ac:dyDescent="0.3">
      <c r="A5" s="78" t="str">
        <f>'CAB 0-9'!A5:G5</f>
        <v>4° FECHA DE MAYORES</v>
      </c>
      <c r="B5" s="78"/>
      <c r="C5" s="78"/>
      <c r="D5" s="78"/>
      <c r="E5" s="78"/>
      <c r="F5" s="78"/>
      <c r="G5" s="78"/>
    </row>
    <row r="6" spans="1:10" ht="19.5" x14ac:dyDescent="0.3">
      <c r="A6" s="79" t="s">
        <v>6</v>
      </c>
      <c r="B6" s="79"/>
      <c r="C6" s="79"/>
      <c r="D6" s="79"/>
      <c r="E6" s="79"/>
      <c r="F6" s="79"/>
      <c r="G6" s="79"/>
    </row>
    <row r="7" spans="1:10" ht="20.25" thickBot="1" x14ac:dyDescent="0.35">
      <c r="A7" s="82" t="str">
        <f>'CAB 0-9'!A7:E7</f>
        <v>SABADO 04 DE NOVIEMBRE DE 2017</v>
      </c>
      <c r="B7" s="82"/>
      <c r="C7" s="82"/>
      <c r="D7" s="82"/>
      <c r="E7" s="82"/>
      <c r="F7" s="82"/>
      <c r="G7" s="82"/>
      <c r="H7" s="23"/>
    </row>
    <row r="8" spans="1:10" ht="20.25" thickBot="1" x14ac:dyDescent="0.35">
      <c r="A8" s="74" t="s">
        <v>98</v>
      </c>
      <c r="B8" s="75"/>
      <c r="C8" s="75"/>
      <c r="D8" s="75"/>
      <c r="E8" s="75"/>
      <c r="F8" s="75"/>
      <c r="G8" s="76"/>
    </row>
    <row r="9" spans="1:10" s="3" customFormat="1" ht="20.25" thickBot="1" x14ac:dyDescent="0.35">
      <c r="A9" s="4" t="s">
        <v>14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5" t="s">
        <v>19</v>
      </c>
      <c r="J9" s="24" t="s">
        <v>20</v>
      </c>
    </row>
    <row r="10" spans="1:10" ht="19.5" x14ac:dyDescent="0.3">
      <c r="A10" s="26" t="s">
        <v>88</v>
      </c>
      <c r="B10" s="7" t="s">
        <v>27</v>
      </c>
      <c r="C10" s="8">
        <v>2</v>
      </c>
      <c r="D10" s="9">
        <v>38</v>
      </c>
      <c r="E10" s="9">
        <v>36</v>
      </c>
      <c r="F10" s="5">
        <f>SUM(D10+E10)</f>
        <v>74</v>
      </c>
      <c r="G10" s="47">
        <f>(F10-C10)</f>
        <v>72</v>
      </c>
      <c r="H10" s="61">
        <v>25923</v>
      </c>
      <c r="J10" s="25">
        <f t="shared" ref="J10:J16" si="0">(E10-C10*0.5)</f>
        <v>35</v>
      </c>
    </row>
    <row r="11" spans="1:10" ht="19.5" x14ac:dyDescent="0.3">
      <c r="A11" s="26" t="s">
        <v>303</v>
      </c>
      <c r="B11" s="7" t="s">
        <v>29</v>
      </c>
      <c r="C11" s="8">
        <v>21</v>
      </c>
      <c r="D11" s="9">
        <v>47</v>
      </c>
      <c r="E11" s="9">
        <v>46</v>
      </c>
      <c r="F11" s="5">
        <f>SUM(D11+E11)</f>
        <v>93</v>
      </c>
      <c r="G11" s="47">
        <f>(F11-C11)</f>
        <v>72</v>
      </c>
      <c r="H11" s="61">
        <v>25038</v>
      </c>
      <c r="J11" s="25">
        <f t="shared" si="0"/>
        <v>35.5</v>
      </c>
    </row>
    <row r="12" spans="1:10" ht="19.5" x14ac:dyDescent="0.3">
      <c r="A12" s="26" t="s">
        <v>301</v>
      </c>
      <c r="B12" s="7" t="s">
        <v>31</v>
      </c>
      <c r="C12" s="8">
        <v>16</v>
      </c>
      <c r="D12" s="9">
        <v>45</v>
      </c>
      <c r="E12" s="9">
        <v>45</v>
      </c>
      <c r="F12" s="5">
        <f>SUM(D12+E12)</f>
        <v>90</v>
      </c>
      <c r="G12" s="47">
        <f>(F12-C12)</f>
        <v>74</v>
      </c>
      <c r="H12" s="61">
        <v>23877</v>
      </c>
      <c r="J12" s="25">
        <f t="shared" si="0"/>
        <v>37</v>
      </c>
    </row>
    <row r="13" spans="1:10" ht="19.5" x14ac:dyDescent="0.3">
      <c r="A13" s="26" t="s">
        <v>126</v>
      </c>
      <c r="B13" s="7" t="s">
        <v>27</v>
      </c>
      <c r="C13" s="8">
        <v>8</v>
      </c>
      <c r="D13" s="9">
        <v>41</v>
      </c>
      <c r="E13" s="9">
        <v>43</v>
      </c>
      <c r="F13" s="5">
        <f>SUM(D13+E13)</f>
        <v>84</v>
      </c>
      <c r="G13" s="47">
        <f>(F13-C13)</f>
        <v>76</v>
      </c>
      <c r="H13" s="61">
        <v>25494</v>
      </c>
      <c r="J13" s="25">
        <f t="shared" si="0"/>
        <v>39</v>
      </c>
    </row>
    <row r="14" spans="1:10" ht="19.5" x14ac:dyDescent="0.3">
      <c r="A14" s="26" t="s">
        <v>300</v>
      </c>
      <c r="B14" s="7" t="s">
        <v>27</v>
      </c>
      <c r="C14" s="8">
        <v>6</v>
      </c>
      <c r="D14" s="9">
        <v>40</v>
      </c>
      <c r="E14" s="9">
        <v>44</v>
      </c>
      <c r="F14" s="5">
        <f>SUM(D14+E14)</f>
        <v>84</v>
      </c>
      <c r="G14" s="47">
        <f>(F14-C14)</f>
        <v>78</v>
      </c>
      <c r="H14" s="61">
        <v>25055</v>
      </c>
      <c r="J14" s="25">
        <f t="shared" si="0"/>
        <v>41</v>
      </c>
    </row>
    <row r="15" spans="1:10" ht="19.5" x14ac:dyDescent="0.3">
      <c r="A15" s="26" t="s">
        <v>304</v>
      </c>
      <c r="B15" s="7" t="s">
        <v>31</v>
      </c>
      <c r="C15" s="8">
        <v>21</v>
      </c>
      <c r="D15" s="9">
        <v>49</v>
      </c>
      <c r="E15" s="9">
        <v>51</v>
      </c>
      <c r="F15" s="5">
        <f>SUM(D15+E15)</f>
        <v>100</v>
      </c>
      <c r="G15" s="47">
        <f>(F15-C15)</f>
        <v>79</v>
      </c>
      <c r="H15" s="61">
        <v>24186</v>
      </c>
      <c r="J15" s="25">
        <f t="shared" si="0"/>
        <v>40.5</v>
      </c>
    </row>
    <row r="16" spans="1:10" ht="20.25" thickBot="1" x14ac:dyDescent="0.35">
      <c r="A16" s="107" t="s">
        <v>302</v>
      </c>
      <c r="B16" s="103" t="s">
        <v>28</v>
      </c>
      <c r="C16" s="104">
        <v>19</v>
      </c>
      <c r="D16" s="108">
        <v>49</v>
      </c>
      <c r="E16" s="108">
        <v>52</v>
      </c>
      <c r="F16" s="109">
        <f>SUM(D16+E16)</f>
        <v>101</v>
      </c>
      <c r="G16" s="111">
        <f>(F16-C16)</f>
        <v>82</v>
      </c>
      <c r="H16" s="106">
        <v>19215</v>
      </c>
      <c r="J16" s="25">
        <f t="shared" si="0"/>
        <v>42.5</v>
      </c>
    </row>
  </sheetData>
  <sortState ref="A10:H16">
    <sortCondition ref="G10:G16"/>
    <sortCondition ref="E10:E16"/>
    <sortCondition ref="D10:D16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7"/>
  <sheetViews>
    <sheetView zoomScale="70" zoomScaleNormal="70" workbookViewId="0">
      <selection sqref="A1:G1"/>
    </sheetView>
  </sheetViews>
  <sheetFormatPr baseColWidth="10" defaultRowHeight="18.75" x14ac:dyDescent="0.25"/>
  <cols>
    <col min="1" max="1" width="37.7109375" style="1" bestFit="1" customWidth="1"/>
    <col min="2" max="2" width="7.855468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6" style="1" customWidth="1"/>
    <col min="11" max="15" width="11.42578125" style="23"/>
    <col min="16" max="16384" width="11.42578125" style="1"/>
  </cols>
  <sheetData>
    <row r="1" spans="1:256" ht="30.75" x14ac:dyDescent="0.4">
      <c r="A1" s="77" t="s">
        <v>7</v>
      </c>
      <c r="B1" s="77"/>
      <c r="C1" s="77"/>
      <c r="D1" s="77"/>
      <c r="E1" s="77"/>
      <c r="F1" s="77"/>
      <c r="G1" s="77"/>
    </row>
    <row r="2" spans="1:256" ht="30.75" x14ac:dyDescent="0.4">
      <c r="A2" s="77" t="s">
        <v>8</v>
      </c>
      <c r="B2" s="77"/>
      <c r="C2" s="77"/>
      <c r="D2" s="77"/>
      <c r="E2" s="77"/>
      <c r="F2" s="77"/>
      <c r="G2" s="77"/>
    </row>
    <row r="3" spans="1:256" ht="25.5" x14ac:dyDescent="0.35">
      <c r="A3" s="80" t="str">
        <f>'CAB 0-9'!A3:G3</f>
        <v>CLUB MAR DEL PLATA S.A.</v>
      </c>
      <c r="B3" s="80"/>
      <c r="C3" s="80"/>
      <c r="D3" s="80"/>
      <c r="E3" s="80"/>
      <c r="F3" s="80"/>
      <c r="G3" s="80"/>
    </row>
    <row r="4" spans="1:256" ht="25.5" x14ac:dyDescent="0.35">
      <c r="A4" s="80" t="str">
        <f>'CAB 0-9'!A4:G4</f>
        <v>Golf Los Acantilados</v>
      </c>
      <c r="B4" s="80"/>
      <c r="C4" s="80"/>
      <c r="D4" s="80"/>
      <c r="E4" s="80"/>
      <c r="F4" s="80"/>
      <c r="G4" s="80"/>
    </row>
    <row r="5" spans="1:256" ht="20.25" x14ac:dyDescent="0.3">
      <c r="A5" s="78" t="str">
        <f>'CAB 0-9'!A5:G5</f>
        <v>4° FECHA DE MAYORES</v>
      </c>
      <c r="B5" s="78"/>
      <c r="C5" s="78"/>
      <c r="D5" s="78"/>
      <c r="E5" s="78"/>
      <c r="F5" s="78"/>
      <c r="G5" s="78"/>
    </row>
    <row r="6" spans="1:256" ht="19.5" x14ac:dyDescent="0.3">
      <c r="A6" s="79" t="s">
        <v>6</v>
      </c>
      <c r="B6" s="79"/>
      <c r="C6" s="79"/>
      <c r="D6" s="79"/>
      <c r="E6" s="79"/>
      <c r="F6" s="79"/>
      <c r="G6" s="79"/>
      <c r="J6" s="13">
        <v>43191</v>
      </c>
    </row>
    <row r="7" spans="1:256" ht="20.25" thickBot="1" x14ac:dyDescent="0.35">
      <c r="A7" s="82" t="str">
        <f>'CAB 0-9'!A7:E7</f>
        <v>SABADO 04 DE NOVIEMBRE DE 2017</v>
      </c>
      <c r="B7" s="82"/>
      <c r="C7" s="82"/>
      <c r="D7" s="82"/>
      <c r="E7" s="82"/>
      <c r="F7" s="82"/>
      <c r="G7" s="82"/>
    </row>
    <row r="8" spans="1:256" ht="20.25" thickBot="1" x14ac:dyDescent="0.35">
      <c r="A8" s="74" t="s">
        <v>17</v>
      </c>
      <c r="B8" s="75"/>
      <c r="C8" s="75"/>
      <c r="D8" s="75"/>
      <c r="E8" s="75"/>
      <c r="F8" s="75"/>
      <c r="G8" s="76"/>
    </row>
    <row r="9" spans="1:256" s="3" customFormat="1" ht="20.25" thickBot="1" x14ac:dyDescent="0.35">
      <c r="A9" s="10" t="s">
        <v>0</v>
      </c>
      <c r="B9" s="11" t="s">
        <v>13</v>
      </c>
      <c r="C9" s="10" t="s">
        <v>1</v>
      </c>
      <c r="D9" s="10" t="s">
        <v>2</v>
      </c>
      <c r="E9" s="10" t="s">
        <v>3</v>
      </c>
      <c r="F9" s="10" t="s">
        <v>4</v>
      </c>
      <c r="G9" s="12" t="s">
        <v>5</v>
      </c>
      <c r="H9" s="10" t="s">
        <v>15</v>
      </c>
      <c r="J9" s="10" t="s">
        <v>16</v>
      </c>
      <c r="K9" s="23"/>
      <c r="L9" s="23"/>
      <c r="M9" s="23"/>
      <c r="N9" s="23"/>
      <c r="O9" s="2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 x14ac:dyDescent="0.3">
      <c r="A10" s="26" t="s">
        <v>65</v>
      </c>
      <c r="B10" s="7" t="s">
        <v>28</v>
      </c>
      <c r="C10" s="8">
        <v>0</v>
      </c>
      <c r="D10" s="9">
        <v>36</v>
      </c>
      <c r="E10" s="9">
        <v>35</v>
      </c>
      <c r="F10" s="5">
        <f>SUM(D10+E10)</f>
        <v>71</v>
      </c>
      <c r="G10" s="72" t="s">
        <v>12</v>
      </c>
      <c r="H10" s="61">
        <v>27448</v>
      </c>
      <c r="J10" s="66">
        <f t="shared" ref="J10:J73" si="0" xml:space="preserve"> DATEDIF(H10,$J$6,"y")</f>
        <v>43</v>
      </c>
    </row>
    <row r="11" spans="1:256" ht="19.5" x14ac:dyDescent="0.3">
      <c r="A11" s="26" t="s">
        <v>66</v>
      </c>
      <c r="B11" s="7" t="s">
        <v>28</v>
      </c>
      <c r="C11" s="8">
        <v>3</v>
      </c>
      <c r="D11" s="9">
        <v>37</v>
      </c>
      <c r="E11" s="9">
        <v>36</v>
      </c>
      <c r="F11" s="5">
        <f>SUM(D11+E11)</f>
        <v>73</v>
      </c>
      <c r="G11" s="72" t="s">
        <v>12</v>
      </c>
      <c r="H11" s="61">
        <v>22291</v>
      </c>
      <c r="J11" s="66">
        <f t="shared" si="0"/>
        <v>57</v>
      </c>
    </row>
    <row r="12" spans="1:256" ht="19.5" x14ac:dyDescent="0.3">
      <c r="A12" s="26" t="s">
        <v>38</v>
      </c>
      <c r="B12" s="7" t="s">
        <v>29</v>
      </c>
      <c r="C12" s="8">
        <v>1</v>
      </c>
      <c r="D12" s="9">
        <v>37</v>
      </c>
      <c r="E12" s="9">
        <v>36</v>
      </c>
      <c r="F12" s="5">
        <f>SUM(D12+E12)</f>
        <v>73</v>
      </c>
      <c r="G12" s="72" t="s">
        <v>12</v>
      </c>
      <c r="H12" s="61">
        <v>25144</v>
      </c>
      <c r="J12" s="66">
        <f t="shared" si="0"/>
        <v>49</v>
      </c>
    </row>
    <row r="13" spans="1:256" ht="19.5" x14ac:dyDescent="0.3">
      <c r="A13" s="26" t="s">
        <v>30</v>
      </c>
      <c r="B13" s="7" t="s">
        <v>31</v>
      </c>
      <c r="C13" s="8">
        <v>5</v>
      </c>
      <c r="D13" s="9">
        <v>39</v>
      </c>
      <c r="E13" s="9">
        <v>35</v>
      </c>
      <c r="F13" s="5">
        <f>SUM(D13+E13)</f>
        <v>74</v>
      </c>
      <c r="G13" s="72" t="s">
        <v>12</v>
      </c>
      <c r="H13" s="61">
        <v>21180</v>
      </c>
      <c r="J13" s="66">
        <f t="shared" si="0"/>
        <v>60</v>
      </c>
    </row>
    <row r="14" spans="1:256" ht="19.5" x14ac:dyDescent="0.3">
      <c r="A14" s="120" t="s">
        <v>88</v>
      </c>
      <c r="B14" s="7" t="s">
        <v>27</v>
      </c>
      <c r="C14" s="8">
        <v>2</v>
      </c>
      <c r="D14" s="9">
        <v>38</v>
      </c>
      <c r="E14" s="9">
        <v>36</v>
      </c>
      <c r="F14" s="5">
        <f>SUM(D14+E14)</f>
        <v>74</v>
      </c>
      <c r="G14" s="72" t="s">
        <v>12</v>
      </c>
      <c r="H14" s="61">
        <v>25923</v>
      </c>
      <c r="J14" s="66">
        <f t="shared" si="0"/>
        <v>47</v>
      </c>
    </row>
    <row r="15" spans="1:256" ht="19.5" x14ac:dyDescent="0.3">
      <c r="A15" s="26" t="s">
        <v>185</v>
      </c>
      <c r="B15" s="7" t="s">
        <v>28</v>
      </c>
      <c r="C15" s="8">
        <v>1</v>
      </c>
      <c r="D15" s="9">
        <v>37</v>
      </c>
      <c r="E15" s="9">
        <v>37</v>
      </c>
      <c r="F15" s="5">
        <f>SUM(D15+E15)</f>
        <v>74</v>
      </c>
      <c r="G15" s="72" t="s">
        <v>12</v>
      </c>
      <c r="H15" s="61">
        <v>33592</v>
      </c>
      <c r="J15" s="66">
        <f t="shared" si="0"/>
        <v>26</v>
      </c>
    </row>
    <row r="16" spans="1:256" ht="19.5" x14ac:dyDescent="0.3">
      <c r="A16" s="26" t="s">
        <v>136</v>
      </c>
      <c r="B16" s="7" t="s">
        <v>206</v>
      </c>
      <c r="C16" s="8">
        <v>1</v>
      </c>
      <c r="D16" s="9">
        <v>37</v>
      </c>
      <c r="E16" s="9">
        <v>37</v>
      </c>
      <c r="F16" s="5">
        <f>SUM(D16+E16)</f>
        <v>74</v>
      </c>
      <c r="G16" s="72" t="s">
        <v>12</v>
      </c>
      <c r="H16" s="61">
        <v>28168</v>
      </c>
      <c r="J16" s="66">
        <f t="shared" si="0"/>
        <v>41</v>
      </c>
    </row>
    <row r="17" spans="1:10" ht="19.5" x14ac:dyDescent="0.3">
      <c r="A17" s="26" t="s">
        <v>49</v>
      </c>
      <c r="B17" s="7" t="s">
        <v>31</v>
      </c>
      <c r="C17" s="8">
        <v>8</v>
      </c>
      <c r="D17" s="9">
        <v>39</v>
      </c>
      <c r="E17" s="9">
        <v>36</v>
      </c>
      <c r="F17" s="5">
        <f>SUM(D17+E17)</f>
        <v>75</v>
      </c>
      <c r="G17" s="72" t="s">
        <v>12</v>
      </c>
      <c r="H17" s="61">
        <v>21493</v>
      </c>
      <c r="J17" s="66">
        <f t="shared" si="0"/>
        <v>59</v>
      </c>
    </row>
    <row r="18" spans="1:10" ht="19.5" x14ac:dyDescent="0.3">
      <c r="A18" s="26" t="s">
        <v>67</v>
      </c>
      <c r="B18" s="7" t="s">
        <v>27</v>
      </c>
      <c r="C18" s="8">
        <v>4</v>
      </c>
      <c r="D18" s="9">
        <v>37</v>
      </c>
      <c r="E18" s="9">
        <v>38</v>
      </c>
      <c r="F18" s="5">
        <f>SUM(D18+E18)</f>
        <v>75</v>
      </c>
      <c r="G18" s="72" t="s">
        <v>12</v>
      </c>
      <c r="H18" s="61">
        <v>28110</v>
      </c>
      <c r="J18" s="66">
        <f t="shared" si="0"/>
        <v>41</v>
      </c>
    </row>
    <row r="19" spans="1:10" ht="19.5" x14ac:dyDescent="0.3">
      <c r="A19" s="26" t="s">
        <v>204</v>
      </c>
      <c r="B19" s="7" t="s">
        <v>28</v>
      </c>
      <c r="C19" s="8">
        <v>2</v>
      </c>
      <c r="D19" s="9">
        <v>37</v>
      </c>
      <c r="E19" s="9">
        <v>39</v>
      </c>
      <c r="F19" s="5">
        <f>SUM(D19+E19)</f>
        <v>76</v>
      </c>
      <c r="G19" s="72" t="s">
        <v>12</v>
      </c>
      <c r="H19" s="61">
        <v>20694</v>
      </c>
      <c r="J19" s="66">
        <f t="shared" si="0"/>
        <v>61</v>
      </c>
    </row>
    <row r="20" spans="1:10" ht="19.5" x14ac:dyDescent="0.3">
      <c r="A20" s="26" t="s">
        <v>87</v>
      </c>
      <c r="B20" s="7" t="s">
        <v>27</v>
      </c>
      <c r="C20" s="8">
        <v>0</v>
      </c>
      <c r="D20" s="9">
        <v>35</v>
      </c>
      <c r="E20" s="9">
        <v>41</v>
      </c>
      <c r="F20" s="5">
        <f>SUM(D20+E20)</f>
        <v>76</v>
      </c>
      <c r="G20" s="72" t="s">
        <v>12</v>
      </c>
      <c r="H20" s="61">
        <v>26222</v>
      </c>
      <c r="J20" s="66">
        <f t="shared" si="0"/>
        <v>46</v>
      </c>
    </row>
    <row r="21" spans="1:10" ht="19.5" x14ac:dyDescent="0.3">
      <c r="A21" s="26" t="s">
        <v>120</v>
      </c>
      <c r="B21" s="7" t="s">
        <v>29</v>
      </c>
      <c r="C21" s="8">
        <v>9</v>
      </c>
      <c r="D21" s="9">
        <v>38</v>
      </c>
      <c r="E21" s="9">
        <v>39</v>
      </c>
      <c r="F21" s="5">
        <f>SUM(D21+E21)</f>
        <v>77</v>
      </c>
      <c r="G21" s="72" t="s">
        <v>12</v>
      </c>
      <c r="H21" s="61">
        <v>33052</v>
      </c>
      <c r="J21" s="66">
        <f t="shared" si="0"/>
        <v>27</v>
      </c>
    </row>
    <row r="22" spans="1:10" ht="19.5" x14ac:dyDescent="0.3">
      <c r="A22" s="26" t="s">
        <v>214</v>
      </c>
      <c r="B22" s="7" t="s">
        <v>57</v>
      </c>
      <c r="C22" s="8">
        <v>6</v>
      </c>
      <c r="D22" s="9">
        <v>38</v>
      </c>
      <c r="E22" s="9">
        <v>39</v>
      </c>
      <c r="F22" s="5">
        <f>SUM(D22+E22)</f>
        <v>77</v>
      </c>
      <c r="G22" s="72" t="s">
        <v>12</v>
      </c>
      <c r="H22" s="61">
        <v>26638</v>
      </c>
      <c r="J22" s="66">
        <f t="shared" si="0"/>
        <v>45</v>
      </c>
    </row>
    <row r="23" spans="1:10" ht="19.5" x14ac:dyDescent="0.3">
      <c r="A23" s="26" t="s">
        <v>32</v>
      </c>
      <c r="B23" s="7" t="s">
        <v>27</v>
      </c>
      <c r="C23" s="8">
        <v>3</v>
      </c>
      <c r="D23" s="9">
        <v>40</v>
      </c>
      <c r="E23" s="9">
        <v>38</v>
      </c>
      <c r="F23" s="5">
        <f>SUM(D23+E23)</f>
        <v>78</v>
      </c>
      <c r="G23" s="72" t="s">
        <v>12</v>
      </c>
      <c r="H23" s="61">
        <v>27857</v>
      </c>
      <c r="J23" s="66">
        <f t="shared" si="0"/>
        <v>41</v>
      </c>
    </row>
    <row r="24" spans="1:10" ht="19.5" x14ac:dyDescent="0.3">
      <c r="A24" s="26" t="s">
        <v>48</v>
      </c>
      <c r="B24" s="7" t="s">
        <v>28</v>
      </c>
      <c r="C24" s="8">
        <v>2</v>
      </c>
      <c r="D24" s="9">
        <v>39</v>
      </c>
      <c r="E24" s="9">
        <v>39</v>
      </c>
      <c r="F24" s="5">
        <f>SUM(D24+E24)</f>
        <v>78</v>
      </c>
      <c r="G24" s="72" t="s">
        <v>12</v>
      </c>
      <c r="H24" s="61">
        <v>26822</v>
      </c>
      <c r="J24" s="66">
        <f t="shared" si="0"/>
        <v>44</v>
      </c>
    </row>
    <row r="25" spans="1:10" ht="19.5" x14ac:dyDescent="0.3">
      <c r="A25" s="26" t="s">
        <v>207</v>
      </c>
      <c r="B25" s="7" t="s">
        <v>28</v>
      </c>
      <c r="C25" s="8">
        <v>2</v>
      </c>
      <c r="D25" s="9">
        <v>38</v>
      </c>
      <c r="E25" s="9">
        <v>40</v>
      </c>
      <c r="F25" s="5">
        <f>SUM(D25+E25)</f>
        <v>78</v>
      </c>
      <c r="G25" s="72" t="s">
        <v>12</v>
      </c>
      <c r="H25" s="61">
        <v>20074</v>
      </c>
      <c r="J25" s="66">
        <f t="shared" si="0"/>
        <v>63</v>
      </c>
    </row>
    <row r="26" spans="1:10" ht="19.5" x14ac:dyDescent="0.3">
      <c r="A26" s="26" t="s">
        <v>217</v>
      </c>
      <c r="B26" s="7" t="s">
        <v>26</v>
      </c>
      <c r="C26" s="8">
        <v>7</v>
      </c>
      <c r="D26" s="9">
        <v>42</v>
      </c>
      <c r="E26" s="9">
        <v>37</v>
      </c>
      <c r="F26" s="5">
        <f>SUM(D26+E26)</f>
        <v>79</v>
      </c>
      <c r="G26" s="72" t="s">
        <v>12</v>
      </c>
      <c r="H26" s="61">
        <v>18774</v>
      </c>
      <c r="J26" s="66">
        <f t="shared" si="0"/>
        <v>66</v>
      </c>
    </row>
    <row r="27" spans="1:10" ht="19.5" x14ac:dyDescent="0.3">
      <c r="A27" s="26" t="s">
        <v>40</v>
      </c>
      <c r="B27" s="7" t="s">
        <v>29</v>
      </c>
      <c r="C27" s="8">
        <v>7</v>
      </c>
      <c r="D27" s="9">
        <v>41</v>
      </c>
      <c r="E27" s="9">
        <v>38</v>
      </c>
      <c r="F27" s="5">
        <f>SUM(D27+E27)</f>
        <v>79</v>
      </c>
      <c r="G27" s="72" t="s">
        <v>12</v>
      </c>
      <c r="H27" s="61">
        <v>28013</v>
      </c>
      <c r="J27" s="66">
        <f t="shared" si="0"/>
        <v>41</v>
      </c>
    </row>
    <row r="28" spans="1:10" ht="19.5" x14ac:dyDescent="0.3">
      <c r="A28" s="26" t="s">
        <v>93</v>
      </c>
      <c r="B28" s="7" t="s">
        <v>41</v>
      </c>
      <c r="C28" s="8">
        <v>5</v>
      </c>
      <c r="D28" s="9">
        <v>38</v>
      </c>
      <c r="E28" s="9">
        <v>41</v>
      </c>
      <c r="F28" s="5">
        <f>SUM(D28+E28)</f>
        <v>79</v>
      </c>
      <c r="G28" s="72" t="s">
        <v>12</v>
      </c>
      <c r="H28" s="61">
        <v>26606</v>
      </c>
      <c r="J28" s="66">
        <f t="shared" si="0"/>
        <v>45</v>
      </c>
    </row>
    <row r="29" spans="1:10" ht="19.5" x14ac:dyDescent="0.3">
      <c r="A29" s="26" t="s">
        <v>232</v>
      </c>
      <c r="B29" s="7" t="s">
        <v>29</v>
      </c>
      <c r="C29" s="8">
        <v>11</v>
      </c>
      <c r="D29" s="9">
        <v>38</v>
      </c>
      <c r="E29" s="9">
        <v>41</v>
      </c>
      <c r="F29" s="5">
        <f>SUM(D29+E29)</f>
        <v>79</v>
      </c>
      <c r="G29" s="72" t="s">
        <v>12</v>
      </c>
      <c r="H29" s="61">
        <v>29104</v>
      </c>
      <c r="J29" s="66">
        <f t="shared" si="0"/>
        <v>38</v>
      </c>
    </row>
    <row r="30" spans="1:10" ht="19.5" x14ac:dyDescent="0.3">
      <c r="A30" s="26" t="s">
        <v>54</v>
      </c>
      <c r="B30" s="7" t="s">
        <v>27</v>
      </c>
      <c r="C30" s="8">
        <v>4</v>
      </c>
      <c r="D30" s="9">
        <v>41</v>
      </c>
      <c r="E30" s="9">
        <v>39</v>
      </c>
      <c r="F30" s="5">
        <f>SUM(D30+E30)</f>
        <v>80</v>
      </c>
      <c r="G30" s="72" t="s">
        <v>12</v>
      </c>
      <c r="H30" s="61">
        <v>30234</v>
      </c>
      <c r="J30" s="66">
        <f t="shared" si="0"/>
        <v>35</v>
      </c>
    </row>
    <row r="31" spans="1:10" ht="19.5" x14ac:dyDescent="0.3">
      <c r="A31" s="26" t="s">
        <v>222</v>
      </c>
      <c r="B31" s="7" t="s">
        <v>27</v>
      </c>
      <c r="C31" s="8">
        <v>9</v>
      </c>
      <c r="D31" s="9">
        <v>40</v>
      </c>
      <c r="E31" s="9">
        <v>40</v>
      </c>
      <c r="F31" s="5">
        <f>SUM(D31+E31)</f>
        <v>80</v>
      </c>
      <c r="G31" s="72" t="s">
        <v>12</v>
      </c>
      <c r="H31" s="61">
        <v>27142</v>
      </c>
      <c r="J31" s="66">
        <f t="shared" si="0"/>
        <v>43</v>
      </c>
    </row>
    <row r="32" spans="1:10" ht="19.5" x14ac:dyDescent="0.3">
      <c r="A32" s="26" t="s">
        <v>219</v>
      </c>
      <c r="B32" s="7" t="s">
        <v>28</v>
      </c>
      <c r="C32" s="8">
        <v>7</v>
      </c>
      <c r="D32" s="9">
        <v>40</v>
      </c>
      <c r="E32" s="9">
        <v>40</v>
      </c>
      <c r="F32" s="5">
        <f>SUM(D32+E32)</f>
        <v>80</v>
      </c>
      <c r="G32" s="72" t="s">
        <v>12</v>
      </c>
      <c r="H32" s="61">
        <v>23251</v>
      </c>
      <c r="J32" s="66">
        <f t="shared" si="0"/>
        <v>54</v>
      </c>
    </row>
    <row r="33" spans="1:10" ht="19.5" x14ac:dyDescent="0.3">
      <c r="A33" s="26" t="s">
        <v>216</v>
      </c>
      <c r="B33" s="7" t="s">
        <v>27</v>
      </c>
      <c r="C33" s="8">
        <v>7</v>
      </c>
      <c r="D33" s="9">
        <v>40</v>
      </c>
      <c r="E33" s="9">
        <v>40</v>
      </c>
      <c r="F33" s="5">
        <f>SUM(D33+E33)</f>
        <v>80</v>
      </c>
      <c r="G33" s="72" t="s">
        <v>12</v>
      </c>
      <c r="H33" s="61">
        <v>26334</v>
      </c>
      <c r="J33" s="66">
        <f t="shared" si="0"/>
        <v>46</v>
      </c>
    </row>
    <row r="34" spans="1:10" ht="19.5" x14ac:dyDescent="0.3">
      <c r="A34" s="26" t="s">
        <v>242</v>
      </c>
      <c r="B34" s="7" t="s">
        <v>57</v>
      </c>
      <c r="C34" s="8">
        <v>12</v>
      </c>
      <c r="D34" s="9">
        <v>42</v>
      </c>
      <c r="E34" s="9">
        <v>39</v>
      </c>
      <c r="F34" s="5">
        <f>SUM(D34+E34)</f>
        <v>81</v>
      </c>
      <c r="G34" s="72" t="s">
        <v>12</v>
      </c>
      <c r="H34" s="61">
        <v>29606</v>
      </c>
      <c r="J34" s="66">
        <f t="shared" si="0"/>
        <v>37</v>
      </c>
    </row>
    <row r="35" spans="1:10" ht="19.5" x14ac:dyDescent="0.3">
      <c r="A35" s="26" t="s">
        <v>233</v>
      </c>
      <c r="B35" s="7" t="s">
        <v>57</v>
      </c>
      <c r="C35" s="8">
        <v>11</v>
      </c>
      <c r="D35" s="9">
        <v>42</v>
      </c>
      <c r="E35" s="9">
        <v>40</v>
      </c>
      <c r="F35" s="5">
        <f>SUM(D35+E35)</f>
        <v>82</v>
      </c>
      <c r="G35" s="72" t="s">
        <v>12</v>
      </c>
      <c r="H35" s="61">
        <v>23787</v>
      </c>
      <c r="J35" s="66">
        <f t="shared" si="0"/>
        <v>53</v>
      </c>
    </row>
    <row r="36" spans="1:10" ht="19.5" x14ac:dyDescent="0.3">
      <c r="A36" s="26" t="s">
        <v>51</v>
      </c>
      <c r="B36" s="7" t="s">
        <v>29</v>
      </c>
      <c r="C36" s="8">
        <v>4</v>
      </c>
      <c r="D36" s="9">
        <v>41</v>
      </c>
      <c r="E36" s="9">
        <v>41</v>
      </c>
      <c r="F36" s="5">
        <f>SUM(D36+E36)</f>
        <v>82</v>
      </c>
      <c r="G36" s="72" t="s">
        <v>12</v>
      </c>
      <c r="H36" s="61">
        <v>27260</v>
      </c>
      <c r="J36" s="66">
        <f t="shared" si="0"/>
        <v>43</v>
      </c>
    </row>
    <row r="37" spans="1:10" ht="19.5" x14ac:dyDescent="0.3">
      <c r="A37" s="26" t="s">
        <v>226</v>
      </c>
      <c r="B37" s="7" t="s">
        <v>55</v>
      </c>
      <c r="C37" s="8">
        <v>10</v>
      </c>
      <c r="D37" s="9">
        <v>40</v>
      </c>
      <c r="E37" s="9">
        <v>42</v>
      </c>
      <c r="F37" s="5">
        <f>SUM(D37+E37)</f>
        <v>82</v>
      </c>
      <c r="G37" s="72" t="s">
        <v>12</v>
      </c>
      <c r="H37" s="61">
        <v>27762</v>
      </c>
      <c r="J37" s="66">
        <f t="shared" si="0"/>
        <v>42</v>
      </c>
    </row>
    <row r="38" spans="1:10" ht="19.5" x14ac:dyDescent="0.3">
      <c r="A38" s="26" t="s">
        <v>253</v>
      </c>
      <c r="B38" s="7" t="s">
        <v>28</v>
      </c>
      <c r="C38" s="8">
        <v>15</v>
      </c>
      <c r="D38" s="9">
        <v>42</v>
      </c>
      <c r="E38" s="9">
        <v>41</v>
      </c>
      <c r="F38" s="5">
        <f>SUM(D38+E38)</f>
        <v>83</v>
      </c>
      <c r="G38" s="72" t="s">
        <v>12</v>
      </c>
      <c r="H38" s="61">
        <v>24030</v>
      </c>
      <c r="J38" s="66">
        <f t="shared" si="0"/>
        <v>52</v>
      </c>
    </row>
    <row r="39" spans="1:10" ht="19.5" x14ac:dyDescent="0.3">
      <c r="A39" s="26" t="s">
        <v>105</v>
      </c>
      <c r="B39" s="7" t="s">
        <v>28</v>
      </c>
      <c r="C39" s="8">
        <v>9</v>
      </c>
      <c r="D39" s="9">
        <v>41</v>
      </c>
      <c r="E39" s="9">
        <v>42</v>
      </c>
      <c r="F39" s="5">
        <f>SUM(D39+E39)</f>
        <v>83</v>
      </c>
      <c r="G39" s="72" t="s">
        <v>12</v>
      </c>
      <c r="H39" s="61">
        <v>28250</v>
      </c>
      <c r="J39" s="66">
        <f t="shared" si="0"/>
        <v>40</v>
      </c>
    </row>
    <row r="40" spans="1:10" ht="19.5" x14ac:dyDescent="0.3">
      <c r="A40" s="26" t="s">
        <v>240</v>
      </c>
      <c r="B40" s="7" t="s">
        <v>55</v>
      </c>
      <c r="C40" s="8">
        <v>12</v>
      </c>
      <c r="D40" s="9">
        <v>39</v>
      </c>
      <c r="E40" s="9">
        <v>44</v>
      </c>
      <c r="F40" s="5">
        <f>SUM(D40+E40)</f>
        <v>83</v>
      </c>
      <c r="G40" s="72" t="s">
        <v>12</v>
      </c>
      <c r="H40" s="61">
        <v>30391</v>
      </c>
      <c r="J40" s="66">
        <f t="shared" si="0"/>
        <v>35</v>
      </c>
    </row>
    <row r="41" spans="1:10" ht="19.5" x14ac:dyDescent="0.3">
      <c r="A41" s="26" t="s">
        <v>119</v>
      </c>
      <c r="B41" s="7" t="s">
        <v>29</v>
      </c>
      <c r="C41" s="8">
        <v>9</v>
      </c>
      <c r="D41" s="9">
        <v>42</v>
      </c>
      <c r="E41" s="9">
        <v>42</v>
      </c>
      <c r="F41" s="5">
        <f>SUM(D41+E41)</f>
        <v>84</v>
      </c>
      <c r="G41" s="72" t="s">
        <v>12</v>
      </c>
      <c r="H41" s="61">
        <v>30789</v>
      </c>
      <c r="J41" s="66">
        <f t="shared" si="0"/>
        <v>33</v>
      </c>
    </row>
    <row r="42" spans="1:10" ht="19.5" x14ac:dyDescent="0.3">
      <c r="A42" s="120" t="s">
        <v>126</v>
      </c>
      <c r="B42" s="7" t="s">
        <v>27</v>
      </c>
      <c r="C42" s="8">
        <v>8</v>
      </c>
      <c r="D42" s="9">
        <v>41</v>
      </c>
      <c r="E42" s="9">
        <v>43</v>
      </c>
      <c r="F42" s="5">
        <f>SUM(D42+E42)</f>
        <v>84</v>
      </c>
      <c r="G42" s="72" t="s">
        <v>12</v>
      </c>
      <c r="H42" s="61">
        <v>25494</v>
      </c>
      <c r="J42" s="66">
        <f t="shared" si="0"/>
        <v>48</v>
      </c>
    </row>
    <row r="43" spans="1:10" ht="19.5" x14ac:dyDescent="0.3">
      <c r="A43" s="26" t="s">
        <v>164</v>
      </c>
      <c r="B43" s="7" t="s">
        <v>27</v>
      </c>
      <c r="C43" s="8">
        <v>9</v>
      </c>
      <c r="D43" s="9">
        <v>40</v>
      </c>
      <c r="E43" s="9">
        <v>44</v>
      </c>
      <c r="F43" s="5">
        <f>SUM(D43+E43)</f>
        <v>84</v>
      </c>
      <c r="G43" s="72" t="s">
        <v>12</v>
      </c>
      <c r="H43" s="61">
        <v>19452</v>
      </c>
      <c r="J43" s="66">
        <f t="shared" si="0"/>
        <v>64</v>
      </c>
    </row>
    <row r="44" spans="1:10" ht="19.5" x14ac:dyDescent="0.3">
      <c r="A44" s="26" t="s">
        <v>218</v>
      </c>
      <c r="B44" s="7" t="s">
        <v>57</v>
      </c>
      <c r="C44" s="8">
        <v>7</v>
      </c>
      <c r="D44" s="9">
        <v>40</v>
      </c>
      <c r="E44" s="9">
        <v>44</v>
      </c>
      <c r="F44" s="5">
        <f>SUM(D44+E44)</f>
        <v>84</v>
      </c>
      <c r="G44" s="72" t="s">
        <v>12</v>
      </c>
      <c r="H44" s="61">
        <v>24009</v>
      </c>
      <c r="J44" s="66">
        <f t="shared" si="0"/>
        <v>52</v>
      </c>
    </row>
    <row r="45" spans="1:10" ht="19.5" x14ac:dyDescent="0.3">
      <c r="A45" s="26" t="s">
        <v>211</v>
      </c>
      <c r="B45" s="7" t="s">
        <v>27</v>
      </c>
      <c r="C45" s="8">
        <v>4</v>
      </c>
      <c r="D45" s="9">
        <v>40</v>
      </c>
      <c r="E45" s="9">
        <v>44</v>
      </c>
      <c r="F45" s="5">
        <f>SUM(D45+E45)</f>
        <v>84</v>
      </c>
      <c r="G45" s="72" t="s">
        <v>12</v>
      </c>
      <c r="H45" s="61">
        <v>28272</v>
      </c>
      <c r="J45" s="66">
        <f t="shared" si="0"/>
        <v>40</v>
      </c>
    </row>
    <row r="46" spans="1:10" ht="19.5" x14ac:dyDescent="0.3">
      <c r="A46" s="120" t="s">
        <v>300</v>
      </c>
      <c r="B46" s="7" t="s">
        <v>27</v>
      </c>
      <c r="C46" s="8">
        <v>6</v>
      </c>
      <c r="D46" s="9">
        <v>40</v>
      </c>
      <c r="E46" s="9">
        <v>44</v>
      </c>
      <c r="F46" s="5">
        <f>SUM(D46+E46)</f>
        <v>84</v>
      </c>
      <c r="G46" s="72" t="s">
        <v>12</v>
      </c>
      <c r="H46" s="61">
        <v>25055</v>
      </c>
      <c r="J46" s="66">
        <f t="shared" si="0"/>
        <v>49</v>
      </c>
    </row>
    <row r="47" spans="1:10" ht="19.5" x14ac:dyDescent="0.3">
      <c r="A47" s="26" t="s">
        <v>58</v>
      </c>
      <c r="B47" s="7" t="s">
        <v>56</v>
      </c>
      <c r="C47" s="8">
        <v>14</v>
      </c>
      <c r="D47" s="9">
        <v>39</v>
      </c>
      <c r="E47" s="9">
        <v>45</v>
      </c>
      <c r="F47" s="5">
        <f>SUM(D47+E47)</f>
        <v>84</v>
      </c>
      <c r="G47" s="72" t="s">
        <v>12</v>
      </c>
      <c r="H47" s="61">
        <v>24434</v>
      </c>
      <c r="J47" s="66">
        <f t="shared" si="0"/>
        <v>51</v>
      </c>
    </row>
    <row r="48" spans="1:10" ht="19.5" x14ac:dyDescent="0.3">
      <c r="A48" s="26" t="s">
        <v>224</v>
      </c>
      <c r="B48" s="7" t="s">
        <v>28</v>
      </c>
      <c r="C48" s="8">
        <v>9</v>
      </c>
      <c r="D48" s="9">
        <v>44</v>
      </c>
      <c r="E48" s="9">
        <v>41</v>
      </c>
      <c r="F48" s="5">
        <f>SUM(D48+E48)</f>
        <v>85</v>
      </c>
      <c r="G48" s="72" t="s">
        <v>12</v>
      </c>
      <c r="H48" s="61">
        <v>18537</v>
      </c>
      <c r="J48" s="66">
        <f t="shared" si="0"/>
        <v>67</v>
      </c>
    </row>
    <row r="49" spans="1:10" ht="19.5" x14ac:dyDescent="0.3">
      <c r="A49" s="26" t="s">
        <v>210</v>
      </c>
      <c r="B49" s="7" t="s">
        <v>55</v>
      </c>
      <c r="C49" s="8">
        <v>4</v>
      </c>
      <c r="D49" s="9">
        <v>44</v>
      </c>
      <c r="E49" s="9">
        <v>41</v>
      </c>
      <c r="F49" s="5">
        <f>SUM(D49+E49)</f>
        <v>85</v>
      </c>
      <c r="G49" s="72" t="s">
        <v>12</v>
      </c>
      <c r="H49" s="61">
        <v>27431</v>
      </c>
      <c r="J49" s="66">
        <f t="shared" si="0"/>
        <v>43</v>
      </c>
    </row>
    <row r="50" spans="1:10" ht="19.5" x14ac:dyDescent="0.3">
      <c r="A50" s="26" t="s">
        <v>235</v>
      </c>
      <c r="B50" s="7" t="s">
        <v>28</v>
      </c>
      <c r="C50" s="8">
        <v>12</v>
      </c>
      <c r="D50" s="9">
        <v>42</v>
      </c>
      <c r="E50" s="9">
        <v>43</v>
      </c>
      <c r="F50" s="5">
        <f>SUM(D50+E50)</f>
        <v>85</v>
      </c>
      <c r="G50" s="72" t="s">
        <v>12</v>
      </c>
      <c r="H50" s="61">
        <v>22712</v>
      </c>
      <c r="J50" s="66">
        <f t="shared" si="0"/>
        <v>56</v>
      </c>
    </row>
    <row r="51" spans="1:10" ht="19.5" x14ac:dyDescent="0.3">
      <c r="A51" s="26" t="s">
        <v>244</v>
      </c>
      <c r="B51" s="7" t="s">
        <v>29</v>
      </c>
      <c r="C51" s="8">
        <v>13</v>
      </c>
      <c r="D51" s="9">
        <v>40</v>
      </c>
      <c r="E51" s="9">
        <v>45</v>
      </c>
      <c r="F51" s="5">
        <f>SUM(D51+E51)</f>
        <v>85</v>
      </c>
      <c r="G51" s="72" t="s">
        <v>12</v>
      </c>
      <c r="H51" s="61">
        <v>24521</v>
      </c>
      <c r="J51" s="66">
        <f t="shared" si="0"/>
        <v>51</v>
      </c>
    </row>
    <row r="52" spans="1:10" ht="19.5" x14ac:dyDescent="0.3">
      <c r="A52" s="26" t="s">
        <v>167</v>
      </c>
      <c r="B52" s="7" t="s">
        <v>31</v>
      </c>
      <c r="C52" s="8">
        <v>6</v>
      </c>
      <c r="D52" s="9">
        <v>38</v>
      </c>
      <c r="E52" s="9">
        <v>47</v>
      </c>
      <c r="F52" s="5">
        <f>SUM(D52+E52)</f>
        <v>85</v>
      </c>
      <c r="G52" s="72" t="s">
        <v>12</v>
      </c>
      <c r="H52" s="61">
        <v>25095</v>
      </c>
      <c r="J52" s="66">
        <f t="shared" si="0"/>
        <v>49</v>
      </c>
    </row>
    <row r="53" spans="1:10" ht="19.5" x14ac:dyDescent="0.3">
      <c r="A53" s="26" t="s">
        <v>243</v>
      </c>
      <c r="B53" s="7" t="s">
        <v>55</v>
      </c>
      <c r="C53" s="8">
        <v>13</v>
      </c>
      <c r="D53" s="9">
        <v>45</v>
      </c>
      <c r="E53" s="9">
        <v>41</v>
      </c>
      <c r="F53" s="5">
        <f>SUM(D53+E53)</f>
        <v>86</v>
      </c>
      <c r="G53" s="72" t="s">
        <v>12</v>
      </c>
      <c r="H53" s="61">
        <v>28576</v>
      </c>
      <c r="J53" s="66">
        <f t="shared" si="0"/>
        <v>40</v>
      </c>
    </row>
    <row r="54" spans="1:10" ht="19.5" x14ac:dyDescent="0.3">
      <c r="A54" s="26" t="s">
        <v>209</v>
      </c>
      <c r="B54" s="7" t="s">
        <v>26</v>
      </c>
      <c r="C54" s="8">
        <v>4</v>
      </c>
      <c r="D54" s="9">
        <v>44</v>
      </c>
      <c r="E54" s="9">
        <v>42</v>
      </c>
      <c r="F54" s="5">
        <f>SUM(D54+E54)</f>
        <v>86</v>
      </c>
      <c r="G54" s="72" t="s">
        <v>12</v>
      </c>
      <c r="H54" s="61">
        <v>28240</v>
      </c>
      <c r="J54" s="66">
        <f t="shared" si="0"/>
        <v>40</v>
      </c>
    </row>
    <row r="55" spans="1:10" ht="19.5" x14ac:dyDescent="0.3">
      <c r="A55" s="26" t="s">
        <v>69</v>
      </c>
      <c r="B55" s="7" t="s">
        <v>27</v>
      </c>
      <c r="C55" s="8">
        <v>14</v>
      </c>
      <c r="D55" s="9">
        <v>44</v>
      </c>
      <c r="E55" s="9">
        <v>42</v>
      </c>
      <c r="F55" s="5">
        <f>SUM(D55+E55)</f>
        <v>86</v>
      </c>
      <c r="G55" s="72" t="s">
        <v>12</v>
      </c>
      <c r="H55" s="61">
        <v>24177</v>
      </c>
      <c r="J55" s="66">
        <f t="shared" si="0"/>
        <v>52</v>
      </c>
    </row>
    <row r="56" spans="1:10" ht="19.5" x14ac:dyDescent="0.3">
      <c r="A56" s="26" t="s">
        <v>231</v>
      </c>
      <c r="B56" s="7" t="s">
        <v>55</v>
      </c>
      <c r="C56" s="8">
        <v>11</v>
      </c>
      <c r="D56" s="9">
        <v>41</v>
      </c>
      <c r="E56" s="9">
        <v>45</v>
      </c>
      <c r="F56" s="5">
        <f>SUM(D56+E56)</f>
        <v>86</v>
      </c>
      <c r="G56" s="72" t="s">
        <v>12</v>
      </c>
      <c r="H56" s="61">
        <v>28600</v>
      </c>
      <c r="J56" s="66">
        <f t="shared" si="0"/>
        <v>39</v>
      </c>
    </row>
    <row r="57" spans="1:10" ht="19.5" x14ac:dyDescent="0.3">
      <c r="A57" s="26" t="s">
        <v>213</v>
      </c>
      <c r="B57" s="7" t="s">
        <v>28</v>
      </c>
      <c r="C57" s="8">
        <v>5</v>
      </c>
      <c r="D57" s="9">
        <v>44</v>
      </c>
      <c r="E57" s="9">
        <v>43</v>
      </c>
      <c r="F57" s="5">
        <f>SUM(D57+E57)</f>
        <v>87</v>
      </c>
      <c r="G57" s="72" t="s">
        <v>12</v>
      </c>
      <c r="H57" s="61">
        <v>20656</v>
      </c>
      <c r="J57" s="66">
        <f t="shared" si="0"/>
        <v>61</v>
      </c>
    </row>
    <row r="58" spans="1:10" ht="19.5" x14ac:dyDescent="0.3">
      <c r="A58" s="26" t="s">
        <v>230</v>
      </c>
      <c r="B58" s="7" t="s">
        <v>68</v>
      </c>
      <c r="C58" s="8">
        <v>11</v>
      </c>
      <c r="D58" s="9">
        <v>44</v>
      </c>
      <c r="E58" s="9">
        <v>43</v>
      </c>
      <c r="F58" s="5">
        <f>SUM(D58+E58)</f>
        <v>87</v>
      </c>
      <c r="G58" s="72" t="s">
        <v>12</v>
      </c>
      <c r="H58" s="61">
        <v>23107</v>
      </c>
      <c r="J58" s="66">
        <f t="shared" si="0"/>
        <v>54</v>
      </c>
    </row>
    <row r="59" spans="1:10" ht="19.5" x14ac:dyDescent="0.3">
      <c r="A59" s="26" t="s">
        <v>246</v>
      </c>
      <c r="B59" s="7" t="s">
        <v>41</v>
      </c>
      <c r="C59" s="8">
        <v>14</v>
      </c>
      <c r="D59" s="9">
        <v>43</v>
      </c>
      <c r="E59" s="9">
        <v>44</v>
      </c>
      <c r="F59" s="5">
        <f>SUM(D59+E59)</f>
        <v>87</v>
      </c>
      <c r="G59" s="72" t="s">
        <v>12</v>
      </c>
      <c r="H59" s="61">
        <v>18041</v>
      </c>
      <c r="J59" s="66">
        <f t="shared" si="0"/>
        <v>68</v>
      </c>
    </row>
    <row r="60" spans="1:10" ht="19.5" x14ac:dyDescent="0.3">
      <c r="A60" s="26" t="s">
        <v>268</v>
      </c>
      <c r="B60" s="7" t="s">
        <v>57</v>
      </c>
      <c r="C60" s="8">
        <v>18</v>
      </c>
      <c r="D60" s="9">
        <v>41</v>
      </c>
      <c r="E60" s="9">
        <v>46</v>
      </c>
      <c r="F60" s="5">
        <f>SUM(D60+E60)</f>
        <v>87</v>
      </c>
      <c r="G60" s="72" t="s">
        <v>12</v>
      </c>
      <c r="H60" s="61">
        <v>28270</v>
      </c>
      <c r="J60" s="66">
        <f t="shared" si="0"/>
        <v>40</v>
      </c>
    </row>
    <row r="61" spans="1:10" ht="19.5" x14ac:dyDescent="0.3">
      <c r="A61" s="26" t="s">
        <v>236</v>
      </c>
      <c r="B61" s="7" t="s">
        <v>28</v>
      </c>
      <c r="C61" s="8">
        <v>12</v>
      </c>
      <c r="D61" s="9">
        <v>45</v>
      </c>
      <c r="E61" s="9">
        <v>43</v>
      </c>
      <c r="F61" s="5">
        <f>SUM(D61+E61)</f>
        <v>88</v>
      </c>
      <c r="G61" s="72" t="s">
        <v>12</v>
      </c>
      <c r="H61" s="61">
        <v>24010</v>
      </c>
      <c r="J61" s="66">
        <f t="shared" si="0"/>
        <v>52</v>
      </c>
    </row>
    <row r="62" spans="1:10" ht="19.5" x14ac:dyDescent="0.3">
      <c r="A62" s="26" t="s">
        <v>241</v>
      </c>
      <c r="B62" s="7" t="s">
        <v>29</v>
      </c>
      <c r="C62" s="8">
        <v>12</v>
      </c>
      <c r="D62" s="9">
        <v>45</v>
      </c>
      <c r="E62" s="9">
        <v>43</v>
      </c>
      <c r="F62" s="5">
        <f>SUM(D62+E62)</f>
        <v>88</v>
      </c>
      <c r="G62" s="72" t="s">
        <v>12</v>
      </c>
      <c r="H62" s="61">
        <v>22490</v>
      </c>
      <c r="J62" s="66">
        <f t="shared" si="0"/>
        <v>56</v>
      </c>
    </row>
    <row r="63" spans="1:10" ht="19.5" x14ac:dyDescent="0.3">
      <c r="A63" s="26" t="s">
        <v>265</v>
      </c>
      <c r="B63" s="7" t="s">
        <v>55</v>
      </c>
      <c r="C63" s="8">
        <v>17</v>
      </c>
      <c r="D63" s="9">
        <v>44</v>
      </c>
      <c r="E63" s="9">
        <v>44</v>
      </c>
      <c r="F63" s="5">
        <f>SUM(D63+E63)</f>
        <v>88</v>
      </c>
      <c r="G63" s="72" t="s">
        <v>12</v>
      </c>
      <c r="H63" s="61">
        <v>19075</v>
      </c>
      <c r="J63" s="66">
        <f t="shared" si="0"/>
        <v>66</v>
      </c>
    </row>
    <row r="64" spans="1:10" ht="19.5" x14ac:dyDescent="0.3">
      <c r="A64" s="26" t="s">
        <v>186</v>
      </c>
      <c r="B64" s="7" t="s">
        <v>28</v>
      </c>
      <c r="C64" s="8">
        <v>17</v>
      </c>
      <c r="D64" s="9">
        <v>44</v>
      </c>
      <c r="E64" s="9">
        <v>44</v>
      </c>
      <c r="F64" s="5">
        <f>SUM(D64+E64)</f>
        <v>88</v>
      </c>
      <c r="G64" s="72" t="s">
        <v>12</v>
      </c>
      <c r="H64" s="61">
        <v>17648</v>
      </c>
      <c r="J64" s="66">
        <f t="shared" si="0"/>
        <v>69</v>
      </c>
    </row>
    <row r="65" spans="1:10" ht="19.5" x14ac:dyDescent="0.3">
      <c r="A65" s="26" t="s">
        <v>220</v>
      </c>
      <c r="B65" s="7" t="s">
        <v>31</v>
      </c>
      <c r="C65" s="8">
        <v>7</v>
      </c>
      <c r="D65" s="9">
        <v>43</v>
      </c>
      <c r="E65" s="9">
        <v>45</v>
      </c>
      <c r="F65" s="5">
        <f>SUM(D65+E65)</f>
        <v>88</v>
      </c>
      <c r="G65" s="72" t="s">
        <v>12</v>
      </c>
      <c r="H65" s="61">
        <v>24765</v>
      </c>
      <c r="J65" s="66">
        <f t="shared" si="0"/>
        <v>50</v>
      </c>
    </row>
    <row r="66" spans="1:10" ht="19.5" x14ac:dyDescent="0.3">
      <c r="A66" s="26" t="s">
        <v>239</v>
      </c>
      <c r="B66" s="7" t="s">
        <v>55</v>
      </c>
      <c r="C66" s="8">
        <v>12</v>
      </c>
      <c r="D66" s="9">
        <v>45</v>
      </c>
      <c r="E66" s="9">
        <v>44</v>
      </c>
      <c r="F66" s="5">
        <f>SUM(D66+E66)</f>
        <v>89</v>
      </c>
      <c r="G66" s="72" t="s">
        <v>12</v>
      </c>
      <c r="H66" s="61">
        <v>23280</v>
      </c>
      <c r="J66" s="66">
        <f t="shared" si="0"/>
        <v>54</v>
      </c>
    </row>
    <row r="67" spans="1:10" ht="19.5" x14ac:dyDescent="0.3">
      <c r="A67" s="26" t="s">
        <v>260</v>
      </c>
      <c r="B67" s="7" t="s">
        <v>29</v>
      </c>
      <c r="C67" s="8">
        <v>16</v>
      </c>
      <c r="D67" s="9">
        <v>44</v>
      </c>
      <c r="E67" s="9">
        <v>45</v>
      </c>
      <c r="F67" s="5">
        <f>SUM(D67+E67)</f>
        <v>89</v>
      </c>
      <c r="G67" s="72" t="s">
        <v>12</v>
      </c>
      <c r="H67" s="61">
        <v>28079</v>
      </c>
      <c r="J67" s="66">
        <f t="shared" si="0"/>
        <v>41</v>
      </c>
    </row>
    <row r="68" spans="1:10" ht="19.5" x14ac:dyDescent="0.3">
      <c r="A68" s="26" t="s">
        <v>251</v>
      </c>
      <c r="B68" s="7" t="s">
        <v>55</v>
      </c>
      <c r="C68" s="8">
        <v>15</v>
      </c>
      <c r="D68" s="9">
        <v>44</v>
      </c>
      <c r="E68" s="9">
        <v>45</v>
      </c>
      <c r="F68" s="5">
        <f>SUM(D68+E68)</f>
        <v>89</v>
      </c>
      <c r="G68" s="72" t="s">
        <v>12</v>
      </c>
      <c r="H68" s="61">
        <v>22378</v>
      </c>
      <c r="J68" s="66">
        <f t="shared" si="0"/>
        <v>56</v>
      </c>
    </row>
    <row r="69" spans="1:10" ht="19.5" x14ac:dyDescent="0.3">
      <c r="A69" s="26" t="s">
        <v>245</v>
      </c>
      <c r="B69" s="7" t="s">
        <v>28</v>
      </c>
      <c r="C69" s="8">
        <v>13</v>
      </c>
      <c r="D69" s="9">
        <v>44</v>
      </c>
      <c r="E69" s="9">
        <v>45</v>
      </c>
      <c r="F69" s="5">
        <f>SUM(D69+E69)</f>
        <v>89</v>
      </c>
      <c r="G69" s="72" t="s">
        <v>12</v>
      </c>
      <c r="H69" s="61">
        <v>17010</v>
      </c>
      <c r="J69" s="66">
        <f t="shared" si="0"/>
        <v>71</v>
      </c>
    </row>
    <row r="70" spans="1:10" ht="19.5" x14ac:dyDescent="0.3">
      <c r="A70" s="26" t="s">
        <v>95</v>
      </c>
      <c r="B70" s="7" t="s">
        <v>68</v>
      </c>
      <c r="C70" s="8">
        <v>12</v>
      </c>
      <c r="D70" s="9">
        <v>44</v>
      </c>
      <c r="E70" s="9">
        <v>45</v>
      </c>
      <c r="F70" s="5">
        <f>SUM(D70+E70)</f>
        <v>89</v>
      </c>
      <c r="G70" s="72" t="s">
        <v>12</v>
      </c>
      <c r="H70" s="61">
        <v>26696</v>
      </c>
      <c r="J70" s="66">
        <f t="shared" si="0"/>
        <v>45</v>
      </c>
    </row>
    <row r="71" spans="1:10" ht="19.5" x14ac:dyDescent="0.3">
      <c r="A71" s="26" t="s">
        <v>234</v>
      </c>
      <c r="B71" s="7" t="s">
        <v>41</v>
      </c>
      <c r="C71" s="8">
        <v>12</v>
      </c>
      <c r="D71" s="9">
        <v>48</v>
      </c>
      <c r="E71" s="9">
        <v>42</v>
      </c>
      <c r="F71" s="5">
        <f>SUM(D71+E71)</f>
        <v>90</v>
      </c>
      <c r="G71" s="72" t="s">
        <v>12</v>
      </c>
      <c r="H71" s="61">
        <v>19278</v>
      </c>
      <c r="J71" s="66">
        <f t="shared" si="0"/>
        <v>65</v>
      </c>
    </row>
    <row r="72" spans="1:10" ht="19.5" x14ac:dyDescent="0.3">
      <c r="A72" s="26" t="s">
        <v>59</v>
      </c>
      <c r="B72" s="7" t="s">
        <v>43</v>
      </c>
      <c r="C72" s="8">
        <v>15</v>
      </c>
      <c r="D72" s="9">
        <v>46</v>
      </c>
      <c r="E72" s="9">
        <v>44</v>
      </c>
      <c r="F72" s="5">
        <f>SUM(D72+E72)</f>
        <v>90</v>
      </c>
      <c r="G72" s="72" t="s">
        <v>12</v>
      </c>
      <c r="H72" s="61">
        <v>23141</v>
      </c>
      <c r="J72" s="66">
        <f t="shared" si="0"/>
        <v>54</v>
      </c>
    </row>
    <row r="73" spans="1:10" ht="19.5" x14ac:dyDescent="0.3">
      <c r="A73" s="26" t="s">
        <v>228</v>
      </c>
      <c r="B73" s="7" t="s">
        <v>31</v>
      </c>
      <c r="C73" s="8">
        <v>10</v>
      </c>
      <c r="D73" s="9">
        <v>45</v>
      </c>
      <c r="E73" s="9">
        <v>45</v>
      </c>
      <c r="F73" s="5">
        <f>SUM(D73+E73)</f>
        <v>90</v>
      </c>
      <c r="G73" s="72" t="s">
        <v>12</v>
      </c>
      <c r="H73" s="61">
        <v>24770</v>
      </c>
      <c r="J73" s="66">
        <f t="shared" si="0"/>
        <v>50</v>
      </c>
    </row>
    <row r="74" spans="1:10" ht="19.5" x14ac:dyDescent="0.3">
      <c r="A74" s="120" t="s">
        <v>301</v>
      </c>
      <c r="B74" s="7" t="s">
        <v>31</v>
      </c>
      <c r="C74" s="8">
        <v>16</v>
      </c>
      <c r="D74" s="9">
        <v>45</v>
      </c>
      <c r="E74" s="9">
        <v>45</v>
      </c>
      <c r="F74" s="5">
        <f>SUM(D74+E74)</f>
        <v>90</v>
      </c>
      <c r="G74" s="72" t="s">
        <v>12</v>
      </c>
      <c r="H74" s="61">
        <v>23877</v>
      </c>
      <c r="J74" s="66">
        <f t="shared" ref="J74:J127" si="1" xml:space="preserve"> DATEDIF(H74,$J$6,"y")</f>
        <v>52</v>
      </c>
    </row>
    <row r="75" spans="1:10" ht="19.5" x14ac:dyDescent="0.3">
      <c r="A75" s="26" t="s">
        <v>271</v>
      </c>
      <c r="B75" s="7" t="s">
        <v>57</v>
      </c>
      <c r="C75" s="8">
        <v>19</v>
      </c>
      <c r="D75" s="9">
        <v>48</v>
      </c>
      <c r="E75" s="9">
        <v>43</v>
      </c>
      <c r="F75" s="5">
        <f>SUM(D75+E75)</f>
        <v>91</v>
      </c>
      <c r="G75" s="72" t="s">
        <v>12</v>
      </c>
      <c r="H75" s="61">
        <v>17882</v>
      </c>
      <c r="J75" s="66">
        <f t="shared" si="1"/>
        <v>69</v>
      </c>
    </row>
    <row r="76" spans="1:10" ht="19.5" x14ac:dyDescent="0.3">
      <c r="A76" s="26" t="s">
        <v>238</v>
      </c>
      <c r="B76" s="7" t="s">
        <v>55</v>
      </c>
      <c r="C76" s="8">
        <v>12</v>
      </c>
      <c r="D76" s="9">
        <v>45</v>
      </c>
      <c r="E76" s="9">
        <v>46</v>
      </c>
      <c r="F76" s="5">
        <f>SUM(D76+E76)</f>
        <v>91</v>
      </c>
      <c r="G76" s="72" t="s">
        <v>12</v>
      </c>
      <c r="H76" s="61">
        <v>27907</v>
      </c>
      <c r="J76" s="66">
        <f t="shared" si="1"/>
        <v>41</v>
      </c>
    </row>
    <row r="77" spans="1:10" ht="19.5" x14ac:dyDescent="0.3">
      <c r="A77" s="26" t="s">
        <v>201</v>
      </c>
      <c r="B77" s="7" t="s">
        <v>28</v>
      </c>
      <c r="C77" s="8">
        <v>15</v>
      </c>
      <c r="D77" s="9">
        <v>44</v>
      </c>
      <c r="E77" s="9">
        <v>47</v>
      </c>
      <c r="F77" s="5">
        <f>SUM(D77+E77)</f>
        <v>91</v>
      </c>
      <c r="G77" s="72" t="s">
        <v>12</v>
      </c>
      <c r="H77" s="61">
        <v>17291</v>
      </c>
      <c r="J77" s="66">
        <f t="shared" si="1"/>
        <v>70</v>
      </c>
    </row>
    <row r="78" spans="1:10" ht="19.5" x14ac:dyDescent="0.3">
      <c r="A78" s="26" t="s">
        <v>272</v>
      </c>
      <c r="B78" s="7" t="s">
        <v>29</v>
      </c>
      <c r="C78" s="8">
        <v>19</v>
      </c>
      <c r="D78" s="9">
        <v>42</v>
      </c>
      <c r="E78" s="9">
        <v>49</v>
      </c>
      <c r="F78" s="5">
        <f>SUM(D78+E78)</f>
        <v>91</v>
      </c>
      <c r="G78" s="72" t="s">
        <v>12</v>
      </c>
      <c r="H78" s="61">
        <v>25916</v>
      </c>
      <c r="J78" s="66">
        <f t="shared" si="1"/>
        <v>47</v>
      </c>
    </row>
    <row r="79" spans="1:10" ht="19.5" x14ac:dyDescent="0.3">
      <c r="A79" s="26" t="s">
        <v>127</v>
      </c>
      <c r="B79" s="7" t="s">
        <v>28</v>
      </c>
      <c r="C79" s="8">
        <v>19</v>
      </c>
      <c r="D79" s="9">
        <v>47</v>
      </c>
      <c r="E79" s="9">
        <v>45</v>
      </c>
      <c r="F79" s="5">
        <f>SUM(D79+E79)</f>
        <v>92</v>
      </c>
      <c r="G79" s="72" t="s">
        <v>12</v>
      </c>
      <c r="H79" s="61">
        <v>16764</v>
      </c>
      <c r="J79" s="66">
        <f t="shared" si="1"/>
        <v>72</v>
      </c>
    </row>
    <row r="80" spans="1:10" ht="19.5" x14ac:dyDescent="0.3">
      <c r="A80" s="26" t="s">
        <v>256</v>
      </c>
      <c r="B80" s="7" t="s">
        <v>28</v>
      </c>
      <c r="C80" s="8">
        <v>16</v>
      </c>
      <c r="D80" s="9">
        <v>45</v>
      </c>
      <c r="E80" s="9">
        <v>47</v>
      </c>
      <c r="F80" s="5">
        <f>SUM(D80+E80)</f>
        <v>92</v>
      </c>
      <c r="G80" s="72" t="s">
        <v>12</v>
      </c>
      <c r="H80" s="61">
        <v>16179</v>
      </c>
      <c r="J80" s="66">
        <f t="shared" si="1"/>
        <v>73</v>
      </c>
    </row>
    <row r="81" spans="1:10" ht="19.5" x14ac:dyDescent="0.3">
      <c r="A81" s="26" t="s">
        <v>259</v>
      </c>
      <c r="B81" s="7" t="s">
        <v>28</v>
      </c>
      <c r="C81" s="8">
        <v>16</v>
      </c>
      <c r="D81" s="9">
        <v>45</v>
      </c>
      <c r="E81" s="9">
        <v>47</v>
      </c>
      <c r="F81" s="5">
        <f>SUM(D81+E81)</f>
        <v>92</v>
      </c>
      <c r="G81" s="72" t="s">
        <v>12</v>
      </c>
      <c r="H81" s="61">
        <v>19433</v>
      </c>
      <c r="J81" s="66">
        <f t="shared" si="1"/>
        <v>65</v>
      </c>
    </row>
    <row r="82" spans="1:10" ht="19.5" x14ac:dyDescent="0.3">
      <c r="A82" s="26" t="s">
        <v>257</v>
      </c>
      <c r="B82" s="7" t="s">
        <v>41</v>
      </c>
      <c r="C82" s="8">
        <v>16</v>
      </c>
      <c r="D82" s="9">
        <v>48</v>
      </c>
      <c r="E82" s="9">
        <v>45</v>
      </c>
      <c r="F82" s="5">
        <f>SUM(D82+E82)</f>
        <v>93</v>
      </c>
      <c r="G82" s="72" t="s">
        <v>12</v>
      </c>
      <c r="H82" s="61">
        <v>21546</v>
      </c>
      <c r="J82" s="66">
        <f t="shared" si="1"/>
        <v>59</v>
      </c>
    </row>
    <row r="83" spans="1:10" ht="19.5" x14ac:dyDescent="0.3">
      <c r="A83" s="26" t="s">
        <v>250</v>
      </c>
      <c r="B83" s="7" t="s">
        <v>31</v>
      </c>
      <c r="C83" s="8">
        <v>15</v>
      </c>
      <c r="D83" s="9">
        <v>47</v>
      </c>
      <c r="E83" s="9">
        <v>46</v>
      </c>
      <c r="F83" s="5">
        <f>SUM(D83+E83)</f>
        <v>93</v>
      </c>
      <c r="G83" s="72" t="s">
        <v>12</v>
      </c>
      <c r="H83" s="61">
        <v>22263</v>
      </c>
      <c r="J83" s="66">
        <f t="shared" si="1"/>
        <v>57</v>
      </c>
    </row>
    <row r="84" spans="1:10" ht="19.5" x14ac:dyDescent="0.3">
      <c r="A84" s="120" t="s">
        <v>303</v>
      </c>
      <c r="B84" s="7" t="s">
        <v>29</v>
      </c>
      <c r="C84" s="8">
        <v>21</v>
      </c>
      <c r="D84" s="9">
        <v>47</v>
      </c>
      <c r="E84" s="9">
        <v>46</v>
      </c>
      <c r="F84" s="5">
        <f>SUM(D84+E84)</f>
        <v>93</v>
      </c>
      <c r="G84" s="72" t="s">
        <v>12</v>
      </c>
      <c r="H84" s="61">
        <v>25038</v>
      </c>
      <c r="J84" s="66">
        <f t="shared" si="1"/>
        <v>49</v>
      </c>
    </row>
    <row r="85" spans="1:10" ht="19.5" x14ac:dyDescent="0.3">
      <c r="A85" s="26" t="s">
        <v>263</v>
      </c>
      <c r="B85" s="7" t="s">
        <v>27</v>
      </c>
      <c r="C85" s="8">
        <v>16</v>
      </c>
      <c r="D85" s="9">
        <v>45</v>
      </c>
      <c r="E85" s="9">
        <v>48</v>
      </c>
      <c r="F85" s="5">
        <f>SUM(D85+E85)</f>
        <v>93</v>
      </c>
      <c r="G85" s="72" t="s">
        <v>12</v>
      </c>
      <c r="H85" s="61">
        <v>27655</v>
      </c>
      <c r="J85" s="66">
        <f t="shared" si="1"/>
        <v>42</v>
      </c>
    </row>
    <row r="86" spans="1:10" ht="19.5" x14ac:dyDescent="0.3">
      <c r="A86" s="26" t="s">
        <v>258</v>
      </c>
      <c r="B86" s="7" t="s">
        <v>28</v>
      </c>
      <c r="C86" s="8">
        <v>16</v>
      </c>
      <c r="D86" s="9">
        <v>49</v>
      </c>
      <c r="E86" s="9">
        <v>45</v>
      </c>
      <c r="F86" s="5">
        <f>SUM(D86+E86)</f>
        <v>94</v>
      </c>
      <c r="G86" s="72" t="s">
        <v>12</v>
      </c>
      <c r="H86" s="61">
        <v>24008</v>
      </c>
      <c r="J86" s="66">
        <f t="shared" si="1"/>
        <v>52</v>
      </c>
    </row>
    <row r="87" spans="1:10" ht="19.5" x14ac:dyDescent="0.3">
      <c r="A87" s="26" t="s">
        <v>278</v>
      </c>
      <c r="B87" s="7" t="s">
        <v>56</v>
      </c>
      <c r="C87" s="8">
        <v>22</v>
      </c>
      <c r="D87" s="9">
        <v>48</v>
      </c>
      <c r="E87" s="9">
        <v>46</v>
      </c>
      <c r="F87" s="5">
        <f>SUM(D87+E87)</f>
        <v>94</v>
      </c>
      <c r="G87" s="72" t="s">
        <v>12</v>
      </c>
      <c r="H87" s="61">
        <v>29893</v>
      </c>
      <c r="J87" s="66">
        <f t="shared" si="1"/>
        <v>36</v>
      </c>
    </row>
    <row r="88" spans="1:10" ht="19.5" x14ac:dyDescent="0.3">
      <c r="A88" s="26" t="s">
        <v>270</v>
      </c>
      <c r="B88" s="7" t="s">
        <v>57</v>
      </c>
      <c r="C88" s="8">
        <v>19</v>
      </c>
      <c r="D88" s="9">
        <v>46</v>
      </c>
      <c r="E88" s="9">
        <v>48</v>
      </c>
      <c r="F88" s="5">
        <f>SUM(D88+E88)</f>
        <v>94</v>
      </c>
      <c r="G88" s="72" t="s">
        <v>12</v>
      </c>
      <c r="H88" s="61">
        <v>25957</v>
      </c>
      <c r="J88" s="66">
        <f t="shared" si="1"/>
        <v>47</v>
      </c>
    </row>
    <row r="89" spans="1:10" ht="19.5" x14ac:dyDescent="0.3">
      <c r="A89" s="26" t="s">
        <v>276</v>
      </c>
      <c r="B89" s="7" t="s">
        <v>57</v>
      </c>
      <c r="C89" s="8">
        <v>21</v>
      </c>
      <c r="D89" s="9">
        <v>44</v>
      </c>
      <c r="E89" s="9">
        <v>50</v>
      </c>
      <c r="F89" s="5">
        <f>SUM(D89+E89)</f>
        <v>94</v>
      </c>
      <c r="G89" s="72" t="s">
        <v>12</v>
      </c>
      <c r="H89" s="61">
        <v>25613</v>
      </c>
      <c r="J89" s="66">
        <f t="shared" si="1"/>
        <v>48</v>
      </c>
    </row>
    <row r="90" spans="1:10" ht="19.5" x14ac:dyDescent="0.3">
      <c r="A90" s="26" t="s">
        <v>279</v>
      </c>
      <c r="B90" s="7" t="s">
        <v>56</v>
      </c>
      <c r="C90" s="8">
        <v>22</v>
      </c>
      <c r="D90" s="9">
        <v>50</v>
      </c>
      <c r="E90" s="9">
        <v>45</v>
      </c>
      <c r="F90" s="5">
        <f>SUM(D90+E90)</f>
        <v>95</v>
      </c>
      <c r="G90" s="72" t="s">
        <v>12</v>
      </c>
      <c r="H90" s="61">
        <v>28956</v>
      </c>
      <c r="J90" s="66">
        <f t="shared" si="1"/>
        <v>38</v>
      </c>
    </row>
    <row r="91" spans="1:10" ht="19.5" x14ac:dyDescent="0.3">
      <c r="A91" s="26" t="s">
        <v>172</v>
      </c>
      <c r="B91" s="7" t="s">
        <v>55</v>
      </c>
      <c r="C91" s="8">
        <v>14</v>
      </c>
      <c r="D91" s="9">
        <v>48</v>
      </c>
      <c r="E91" s="9">
        <v>47</v>
      </c>
      <c r="F91" s="5">
        <f>SUM(D91+E91)</f>
        <v>95</v>
      </c>
      <c r="G91" s="72" t="s">
        <v>12</v>
      </c>
      <c r="H91" s="61">
        <v>22978</v>
      </c>
      <c r="J91" s="66">
        <f t="shared" si="1"/>
        <v>55</v>
      </c>
    </row>
    <row r="92" spans="1:10" ht="19.5" x14ac:dyDescent="0.3">
      <c r="A92" s="26" t="s">
        <v>267</v>
      </c>
      <c r="B92" s="7" t="s">
        <v>29</v>
      </c>
      <c r="C92" s="8">
        <v>18</v>
      </c>
      <c r="D92" s="9">
        <v>49</v>
      </c>
      <c r="E92" s="9">
        <v>47</v>
      </c>
      <c r="F92" s="5">
        <f>SUM(D92+E92)</f>
        <v>96</v>
      </c>
      <c r="G92" s="72" t="s">
        <v>12</v>
      </c>
      <c r="H92" s="61">
        <v>29031</v>
      </c>
      <c r="J92" s="66">
        <f t="shared" si="1"/>
        <v>38</v>
      </c>
    </row>
    <row r="93" spans="1:10" ht="19.5" x14ac:dyDescent="0.3">
      <c r="A93" s="26" t="s">
        <v>249</v>
      </c>
      <c r="B93" s="7" t="s">
        <v>55</v>
      </c>
      <c r="C93" s="8">
        <v>14</v>
      </c>
      <c r="D93" s="9">
        <v>47</v>
      </c>
      <c r="E93" s="9">
        <v>49</v>
      </c>
      <c r="F93" s="5">
        <f>SUM(D93+E93)</f>
        <v>96</v>
      </c>
      <c r="G93" s="72" t="s">
        <v>12</v>
      </c>
      <c r="H93" s="61">
        <v>20844</v>
      </c>
      <c r="J93" s="66">
        <f t="shared" si="1"/>
        <v>61</v>
      </c>
    </row>
    <row r="94" spans="1:10" ht="19.5" x14ac:dyDescent="0.3">
      <c r="A94" s="26" t="s">
        <v>281</v>
      </c>
      <c r="B94" s="7" t="s">
        <v>31</v>
      </c>
      <c r="C94" s="8">
        <v>23</v>
      </c>
      <c r="D94" s="9">
        <v>47</v>
      </c>
      <c r="E94" s="9">
        <v>49</v>
      </c>
      <c r="F94" s="5">
        <f>SUM(D94+E94)</f>
        <v>96</v>
      </c>
      <c r="G94" s="72" t="s">
        <v>12</v>
      </c>
      <c r="H94" s="61">
        <v>19633</v>
      </c>
      <c r="J94" s="66">
        <f t="shared" si="1"/>
        <v>64</v>
      </c>
    </row>
    <row r="95" spans="1:10" ht="19.5" x14ac:dyDescent="0.3">
      <c r="A95" s="26" t="s">
        <v>229</v>
      </c>
      <c r="B95" s="7" t="s">
        <v>31</v>
      </c>
      <c r="C95" s="8">
        <v>10</v>
      </c>
      <c r="D95" s="9">
        <v>44</v>
      </c>
      <c r="E95" s="9">
        <v>52</v>
      </c>
      <c r="F95" s="5">
        <f>SUM(D95+E95)</f>
        <v>96</v>
      </c>
      <c r="G95" s="72" t="s">
        <v>12</v>
      </c>
      <c r="H95" s="61">
        <v>21304</v>
      </c>
      <c r="J95" s="66">
        <f t="shared" si="1"/>
        <v>59</v>
      </c>
    </row>
    <row r="96" spans="1:10" ht="19.5" x14ac:dyDescent="0.3">
      <c r="A96" s="26" t="s">
        <v>252</v>
      </c>
      <c r="B96" s="7" t="s">
        <v>26</v>
      </c>
      <c r="C96" s="8">
        <v>15</v>
      </c>
      <c r="D96" s="9">
        <v>51</v>
      </c>
      <c r="E96" s="9">
        <v>46</v>
      </c>
      <c r="F96" s="5">
        <f>SUM(D96+E96)</f>
        <v>97</v>
      </c>
      <c r="G96" s="72" t="s">
        <v>12</v>
      </c>
      <c r="H96" s="61">
        <v>19595</v>
      </c>
      <c r="J96" s="66">
        <f t="shared" si="1"/>
        <v>64</v>
      </c>
    </row>
    <row r="97" spans="1:10" ht="19.5" x14ac:dyDescent="0.3">
      <c r="A97" s="26" t="s">
        <v>255</v>
      </c>
      <c r="B97" s="7" t="s">
        <v>27</v>
      </c>
      <c r="C97" s="8">
        <v>15</v>
      </c>
      <c r="D97" s="9">
        <v>50</v>
      </c>
      <c r="E97" s="9">
        <v>47</v>
      </c>
      <c r="F97" s="5">
        <f>SUM(D97+E97)</f>
        <v>97</v>
      </c>
      <c r="G97" s="72" t="s">
        <v>12</v>
      </c>
      <c r="H97" s="61">
        <v>24604</v>
      </c>
      <c r="J97" s="66">
        <f t="shared" si="1"/>
        <v>50</v>
      </c>
    </row>
    <row r="98" spans="1:10" ht="19.5" x14ac:dyDescent="0.3">
      <c r="A98" s="26" t="s">
        <v>275</v>
      </c>
      <c r="B98" s="7" t="s">
        <v>28</v>
      </c>
      <c r="C98" s="8">
        <v>21</v>
      </c>
      <c r="D98" s="9">
        <v>50</v>
      </c>
      <c r="E98" s="9">
        <v>47</v>
      </c>
      <c r="F98" s="5">
        <f>SUM(D98+E98)</f>
        <v>97</v>
      </c>
      <c r="G98" s="72" t="s">
        <v>12</v>
      </c>
      <c r="H98" s="61">
        <v>15900</v>
      </c>
      <c r="J98" s="66">
        <f t="shared" si="1"/>
        <v>74</v>
      </c>
    </row>
    <row r="99" spans="1:10" ht="19.5" x14ac:dyDescent="0.3">
      <c r="A99" s="26" t="s">
        <v>291</v>
      </c>
      <c r="B99" s="7" t="s">
        <v>55</v>
      </c>
      <c r="C99" s="8">
        <v>28</v>
      </c>
      <c r="D99" s="9">
        <v>50</v>
      </c>
      <c r="E99" s="9">
        <v>47</v>
      </c>
      <c r="F99" s="5">
        <f>SUM(D99+E99)</f>
        <v>97</v>
      </c>
      <c r="G99" s="72" t="s">
        <v>12</v>
      </c>
      <c r="H99" s="61">
        <v>19752</v>
      </c>
      <c r="J99" s="66">
        <f t="shared" si="1"/>
        <v>64</v>
      </c>
    </row>
    <row r="100" spans="1:10" ht="19.5" x14ac:dyDescent="0.3">
      <c r="A100" s="26" t="s">
        <v>117</v>
      </c>
      <c r="B100" s="7" t="s">
        <v>57</v>
      </c>
      <c r="C100" s="8">
        <v>19</v>
      </c>
      <c r="D100" s="9">
        <v>49</v>
      </c>
      <c r="E100" s="9">
        <v>48</v>
      </c>
      <c r="F100" s="5">
        <f>SUM(D100+E100)</f>
        <v>97</v>
      </c>
      <c r="G100" s="72" t="s">
        <v>12</v>
      </c>
      <c r="H100" s="61">
        <v>20048</v>
      </c>
      <c r="J100" s="66">
        <f t="shared" si="1"/>
        <v>63</v>
      </c>
    </row>
    <row r="101" spans="1:10" ht="19.5" x14ac:dyDescent="0.3">
      <c r="A101" s="26" t="s">
        <v>269</v>
      </c>
      <c r="B101" s="7" t="s">
        <v>55</v>
      </c>
      <c r="C101" s="8">
        <v>18</v>
      </c>
      <c r="D101" s="9">
        <v>49</v>
      </c>
      <c r="E101" s="9">
        <v>48</v>
      </c>
      <c r="F101" s="5">
        <f>SUM(D101+E101)</f>
        <v>97</v>
      </c>
      <c r="G101" s="72" t="s">
        <v>12</v>
      </c>
      <c r="H101" s="61">
        <v>23649</v>
      </c>
      <c r="J101" s="66">
        <f t="shared" si="1"/>
        <v>53</v>
      </c>
    </row>
    <row r="102" spans="1:10" ht="19.5" x14ac:dyDescent="0.3">
      <c r="A102" s="26" t="s">
        <v>143</v>
      </c>
      <c r="B102" s="7" t="s">
        <v>55</v>
      </c>
      <c r="C102" s="8">
        <v>19</v>
      </c>
      <c r="D102" s="9">
        <v>52</v>
      </c>
      <c r="E102" s="9">
        <v>46</v>
      </c>
      <c r="F102" s="5">
        <f>SUM(D102+E102)</f>
        <v>98</v>
      </c>
      <c r="G102" s="72" t="s">
        <v>12</v>
      </c>
      <c r="H102" s="61">
        <v>23284</v>
      </c>
      <c r="J102" s="66">
        <f t="shared" si="1"/>
        <v>54</v>
      </c>
    </row>
    <row r="103" spans="1:10" ht="19.5" x14ac:dyDescent="0.3">
      <c r="A103" s="26" t="s">
        <v>129</v>
      </c>
      <c r="B103" s="7" t="s">
        <v>29</v>
      </c>
      <c r="C103" s="8">
        <v>21</v>
      </c>
      <c r="D103" s="9">
        <v>50</v>
      </c>
      <c r="E103" s="9">
        <v>48</v>
      </c>
      <c r="F103" s="5">
        <f>SUM(D103+E103)</f>
        <v>98</v>
      </c>
      <c r="G103" s="72" t="s">
        <v>12</v>
      </c>
      <c r="H103" s="61">
        <v>20217</v>
      </c>
      <c r="J103" s="66">
        <f t="shared" si="1"/>
        <v>62</v>
      </c>
    </row>
    <row r="104" spans="1:10" ht="19.5" x14ac:dyDescent="0.3">
      <c r="A104" s="26" t="s">
        <v>274</v>
      </c>
      <c r="B104" s="7" t="s">
        <v>31</v>
      </c>
      <c r="C104" s="8">
        <v>20</v>
      </c>
      <c r="D104" s="9">
        <v>50</v>
      </c>
      <c r="E104" s="9">
        <v>48</v>
      </c>
      <c r="F104" s="5">
        <f>SUM(D104+E104)</f>
        <v>98</v>
      </c>
      <c r="G104" s="72" t="s">
        <v>12</v>
      </c>
      <c r="H104" s="61">
        <v>19997</v>
      </c>
      <c r="J104" s="66">
        <f t="shared" si="1"/>
        <v>63</v>
      </c>
    </row>
    <row r="105" spans="1:10" ht="19.5" x14ac:dyDescent="0.3">
      <c r="A105" s="26" t="s">
        <v>266</v>
      </c>
      <c r="B105" s="7" t="s">
        <v>28</v>
      </c>
      <c r="C105" s="8">
        <v>17</v>
      </c>
      <c r="D105" s="9">
        <v>48</v>
      </c>
      <c r="E105" s="9">
        <v>50</v>
      </c>
      <c r="F105" s="5">
        <f>SUM(D105+E105)</f>
        <v>98</v>
      </c>
      <c r="G105" s="72" t="s">
        <v>12</v>
      </c>
      <c r="H105" s="61">
        <v>15765</v>
      </c>
      <c r="J105" s="66">
        <f t="shared" si="1"/>
        <v>75</v>
      </c>
    </row>
    <row r="106" spans="1:10" ht="19.5" x14ac:dyDescent="0.3">
      <c r="A106" s="26" t="s">
        <v>179</v>
      </c>
      <c r="B106" s="7" t="s">
        <v>29</v>
      </c>
      <c r="C106" s="8">
        <v>16</v>
      </c>
      <c r="D106" s="9">
        <v>50</v>
      </c>
      <c r="E106" s="9">
        <v>49</v>
      </c>
      <c r="F106" s="5">
        <f>SUM(D106+E106)</f>
        <v>99</v>
      </c>
      <c r="G106" s="72" t="s">
        <v>12</v>
      </c>
      <c r="H106" s="61">
        <v>19582</v>
      </c>
      <c r="J106" s="66">
        <f t="shared" si="1"/>
        <v>64</v>
      </c>
    </row>
    <row r="107" spans="1:10" ht="19.5" x14ac:dyDescent="0.3">
      <c r="A107" s="26" t="s">
        <v>264</v>
      </c>
      <c r="B107" s="7" t="s">
        <v>31</v>
      </c>
      <c r="C107" s="8">
        <v>17</v>
      </c>
      <c r="D107" s="9">
        <v>49</v>
      </c>
      <c r="E107" s="9">
        <v>50</v>
      </c>
      <c r="F107" s="5">
        <f>SUM(D107+E107)</f>
        <v>99</v>
      </c>
      <c r="G107" s="72" t="s">
        <v>12</v>
      </c>
      <c r="H107" s="61">
        <v>19470</v>
      </c>
      <c r="J107" s="66">
        <f t="shared" si="1"/>
        <v>64</v>
      </c>
    </row>
    <row r="108" spans="1:10" ht="19.5" x14ac:dyDescent="0.3">
      <c r="A108" s="26" t="s">
        <v>287</v>
      </c>
      <c r="B108" s="7" t="s">
        <v>28</v>
      </c>
      <c r="C108" s="8">
        <v>25</v>
      </c>
      <c r="D108" s="9">
        <v>48</v>
      </c>
      <c r="E108" s="9">
        <v>51</v>
      </c>
      <c r="F108" s="5">
        <f>SUM(D108+E108)</f>
        <v>99</v>
      </c>
      <c r="G108" s="72" t="s">
        <v>12</v>
      </c>
      <c r="H108" s="61">
        <v>24299</v>
      </c>
      <c r="J108" s="66">
        <f t="shared" si="1"/>
        <v>51</v>
      </c>
    </row>
    <row r="109" spans="1:10" ht="19.5" x14ac:dyDescent="0.3">
      <c r="A109" s="26" t="s">
        <v>187</v>
      </c>
      <c r="B109" s="7" t="s">
        <v>28</v>
      </c>
      <c r="C109" s="8">
        <v>17</v>
      </c>
      <c r="D109" s="9">
        <v>52</v>
      </c>
      <c r="E109" s="9">
        <v>48</v>
      </c>
      <c r="F109" s="5">
        <f>SUM(D109+E109)</f>
        <v>100</v>
      </c>
      <c r="G109" s="72" t="s">
        <v>12</v>
      </c>
      <c r="H109" s="61">
        <v>17908</v>
      </c>
      <c r="J109" s="66">
        <f t="shared" si="1"/>
        <v>69</v>
      </c>
    </row>
    <row r="110" spans="1:10" ht="19.5" x14ac:dyDescent="0.3">
      <c r="A110" s="26" t="s">
        <v>295</v>
      </c>
      <c r="B110" s="7" t="s">
        <v>68</v>
      </c>
      <c r="C110" s="8">
        <v>30</v>
      </c>
      <c r="D110" s="9">
        <v>50</v>
      </c>
      <c r="E110" s="9">
        <v>50</v>
      </c>
      <c r="F110" s="5">
        <f>SUM(D110+E110)</f>
        <v>100</v>
      </c>
      <c r="G110" s="72" t="s">
        <v>12</v>
      </c>
      <c r="H110" s="61">
        <v>17087</v>
      </c>
      <c r="J110" s="66">
        <f t="shared" si="1"/>
        <v>71</v>
      </c>
    </row>
    <row r="111" spans="1:10" ht="19.5" x14ac:dyDescent="0.3">
      <c r="A111" s="26" t="s">
        <v>128</v>
      </c>
      <c r="B111" s="7" t="s">
        <v>29</v>
      </c>
      <c r="C111" s="8">
        <v>22</v>
      </c>
      <c r="D111" s="9">
        <v>49</v>
      </c>
      <c r="E111" s="9">
        <v>51</v>
      </c>
      <c r="F111" s="5">
        <f>SUM(D111+E111)</f>
        <v>100</v>
      </c>
      <c r="G111" s="72" t="s">
        <v>12</v>
      </c>
      <c r="H111" s="61">
        <v>16080</v>
      </c>
      <c r="J111" s="66">
        <f t="shared" si="1"/>
        <v>74</v>
      </c>
    </row>
    <row r="112" spans="1:10" ht="19.5" x14ac:dyDescent="0.3">
      <c r="A112" s="120" t="s">
        <v>304</v>
      </c>
      <c r="B112" s="7" t="s">
        <v>31</v>
      </c>
      <c r="C112" s="8">
        <v>21</v>
      </c>
      <c r="D112" s="9">
        <v>49</v>
      </c>
      <c r="E112" s="9">
        <v>51</v>
      </c>
      <c r="F112" s="5">
        <f>SUM(D112+E112)</f>
        <v>100</v>
      </c>
      <c r="G112" s="72" t="s">
        <v>12</v>
      </c>
      <c r="H112" s="61">
        <v>24186</v>
      </c>
      <c r="J112" s="66">
        <f t="shared" si="1"/>
        <v>52</v>
      </c>
    </row>
    <row r="113" spans="1:10" ht="19.5" x14ac:dyDescent="0.3">
      <c r="A113" s="26" t="s">
        <v>135</v>
      </c>
      <c r="B113" s="7" t="s">
        <v>28</v>
      </c>
      <c r="C113" s="8">
        <v>22</v>
      </c>
      <c r="D113" s="9">
        <v>51</v>
      </c>
      <c r="E113" s="9">
        <v>50</v>
      </c>
      <c r="F113" s="5">
        <f>SUM(D113+E113)</f>
        <v>101</v>
      </c>
      <c r="G113" s="72" t="s">
        <v>12</v>
      </c>
      <c r="H113" s="61">
        <v>17103</v>
      </c>
      <c r="J113" s="66">
        <f t="shared" si="1"/>
        <v>71</v>
      </c>
    </row>
    <row r="114" spans="1:10" ht="19.5" x14ac:dyDescent="0.3">
      <c r="A114" s="120" t="s">
        <v>302</v>
      </c>
      <c r="B114" s="7" t="s">
        <v>28</v>
      </c>
      <c r="C114" s="8">
        <v>19</v>
      </c>
      <c r="D114" s="9">
        <v>49</v>
      </c>
      <c r="E114" s="9">
        <v>52</v>
      </c>
      <c r="F114" s="5">
        <f>SUM(D114+E114)</f>
        <v>101</v>
      </c>
      <c r="G114" s="72" t="s">
        <v>12</v>
      </c>
      <c r="H114" s="61">
        <v>19215</v>
      </c>
      <c r="J114" s="66">
        <f t="shared" si="1"/>
        <v>65</v>
      </c>
    </row>
    <row r="115" spans="1:10" ht="19.5" x14ac:dyDescent="0.3">
      <c r="A115" s="26" t="s">
        <v>86</v>
      </c>
      <c r="B115" s="7" t="s">
        <v>29</v>
      </c>
      <c r="C115" s="8">
        <v>22</v>
      </c>
      <c r="D115" s="9">
        <v>50</v>
      </c>
      <c r="E115" s="9">
        <v>52</v>
      </c>
      <c r="F115" s="5">
        <f>SUM(D115+E115)</f>
        <v>102</v>
      </c>
      <c r="G115" s="72" t="s">
        <v>12</v>
      </c>
      <c r="H115" s="61">
        <v>19864</v>
      </c>
      <c r="J115" s="66">
        <f t="shared" si="1"/>
        <v>63</v>
      </c>
    </row>
    <row r="116" spans="1:10" ht="19.5" x14ac:dyDescent="0.3">
      <c r="A116" s="26" t="s">
        <v>290</v>
      </c>
      <c r="B116" s="7" t="s">
        <v>29</v>
      </c>
      <c r="C116" s="8">
        <v>27</v>
      </c>
      <c r="D116" s="9">
        <v>56</v>
      </c>
      <c r="E116" s="9">
        <v>47</v>
      </c>
      <c r="F116" s="5">
        <f>SUM(D116+E116)</f>
        <v>103</v>
      </c>
      <c r="G116" s="72" t="s">
        <v>12</v>
      </c>
      <c r="H116" s="61">
        <v>18274</v>
      </c>
      <c r="J116" s="66">
        <f t="shared" si="1"/>
        <v>68</v>
      </c>
    </row>
    <row r="117" spans="1:10" ht="19.5" x14ac:dyDescent="0.3">
      <c r="A117" s="26" t="s">
        <v>280</v>
      </c>
      <c r="B117" s="7" t="s">
        <v>31</v>
      </c>
      <c r="C117" s="8">
        <v>23</v>
      </c>
      <c r="D117" s="9">
        <v>52</v>
      </c>
      <c r="E117" s="9">
        <v>51</v>
      </c>
      <c r="F117" s="5">
        <f>SUM(D117+E117)</f>
        <v>103</v>
      </c>
      <c r="G117" s="72" t="s">
        <v>12</v>
      </c>
      <c r="H117" s="61">
        <v>20445</v>
      </c>
      <c r="J117" s="66">
        <f t="shared" si="1"/>
        <v>62</v>
      </c>
    </row>
    <row r="118" spans="1:10" ht="19.5" x14ac:dyDescent="0.3">
      <c r="A118" s="26" t="s">
        <v>286</v>
      </c>
      <c r="B118" s="7" t="s">
        <v>31</v>
      </c>
      <c r="C118" s="8">
        <v>25</v>
      </c>
      <c r="D118" s="9">
        <v>52</v>
      </c>
      <c r="E118" s="9">
        <v>52</v>
      </c>
      <c r="F118" s="5">
        <f>SUM(D118+E118)</f>
        <v>104</v>
      </c>
      <c r="G118" s="72" t="s">
        <v>12</v>
      </c>
      <c r="H118" s="61">
        <v>16200</v>
      </c>
      <c r="J118" s="66">
        <f t="shared" si="1"/>
        <v>73</v>
      </c>
    </row>
    <row r="119" spans="1:10" ht="19.5" x14ac:dyDescent="0.3">
      <c r="A119" s="26" t="s">
        <v>283</v>
      </c>
      <c r="B119" s="7" t="s">
        <v>31</v>
      </c>
      <c r="C119" s="8">
        <v>24</v>
      </c>
      <c r="D119" s="9">
        <v>54</v>
      </c>
      <c r="E119" s="9">
        <v>51</v>
      </c>
      <c r="F119" s="5">
        <f>SUM(D119+E119)</f>
        <v>105</v>
      </c>
      <c r="G119" s="72" t="s">
        <v>12</v>
      </c>
      <c r="H119" s="61">
        <v>21714</v>
      </c>
      <c r="J119" s="66">
        <f t="shared" si="1"/>
        <v>58</v>
      </c>
    </row>
    <row r="120" spans="1:10" ht="19.5" x14ac:dyDescent="0.3">
      <c r="A120" s="26" t="s">
        <v>288</v>
      </c>
      <c r="B120" s="7" t="s">
        <v>28</v>
      </c>
      <c r="C120" s="8">
        <v>26</v>
      </c>
      <c r="D120" s="9">
        <v>50</v>
      </c>
      <c r="E120" s="9">
        <v>55</v>
      </c>
      <c r="F120" s="5">
        <f>SUM(D120+E120)</f>
        <v>105</v>
      </c>
      <c r="G120" s="72" t="s">
        <v>12</v>
      </c>
      <c r="H120" s="61">
        <v>28096</v>
      </c>
      <c r="J120" s="66">
        <f t="shared" si="1"/>
        <v>41</v>
      </c>
    </row>
    <row r="121" spans="1:10" ht="19.5" x14ac:dyDescent="0.3">
      <c r="A121" s="26" t="s">
        <v>284</v>
      </c>
      <c r="B121" s="7" t="s">
        <v>31</v>
      </c>
      <c r="C121" s="8">
        <v>24</v>
      </c>
      <c r="D121" s="9">
        <v>52</v>
      </c>
      <c r="E121" s="9">
        <v>54</v>
      </c>
      <c r="F121" s="5">
        <f>SUM(D121+E121)</f>
        <v>106</v>
      </c>
      <c r="G121" s="72" t="s">
        <v>12</v>
      </c>
      <c r="H121" s="61">
        <v>21596</v>
      </c>
      <c r="J121" s="66">
        <f t="shared" si="1"/>
        <v>59</v>
      </c>
    </row>
    <row r="122" spans="1:10" ht="19.5" x14ac:dyDescent="0.3">
      <c r="A122" s="26" t="s">
        <v>292</v>
      </c>
      <c r="B122" s="7" t="s">
        <v>57</v>
      </c>
      <c r="C122" s="8">
        <v>28</v>
      </c>
      <c r="D122" s="9">
        <v>54</v>
      </c>
      <c r="E122" s="9">
        <v>53</v>
      </c>
      <c r="F122" s="5">
        <f>SUM(D122+E122)</f>
        <v>107</v>
      </c>
      <c r="G122" s="72" t="s">
        <v>12</v>
      </c>
      <c r="H122" s="61">
        <v>21775</v>
      </c>
      <c r="J122" s="66">
        <f t="shared" si="1"/>
        <v>58</v>
      </c>
    </row>
    <row r="123" spans="1:10" ht="19.5" x14ac:dyDescent="0.3">
      <c r="A123" s="26" t="s">
        <v>289</v>
      </c>
      <c r="B123" s="7" t="s">
        <v>55</v>
      </c>
      <c r="C123" s="8">
        <v>27</v>
      </c>
      <c r="D123" s="9">
        <v>55</v>
      </c>
      <c r="E123" s="9">
        <v>56</v>
      </c>
      <c r="F123" s="5">
        <f>SUM(D123+E123)</f>
        <v>111</v>
      </c>
      <c r="G123" s="72" t="s">
        <v>12</v>
      </c>
      <c r="H123" s="61">
        <v>21222</v>
      </c>
      <c r="J123" s="66">
        <f t="shared" si="1"/>
        <v>60</v>
      </c>
    </row>
    <row r="124" spans="1:10" ht="19.5" x14ac:dyDescent="0.3">
      <c r="A124" s="26" t="s">
        <v>293</v>
      </c>
      <c r="B124" s="7" t="s">
        <v>57</v>
      </c>
      <c r="C124" s="8">
        <v>28</v>
      </c>
      <c r="D124" s="9">
        <v>51</v>
      </c>
      <c r="E124" s="9">
        <v>60</v>
      </c>
      <c r="F124" s="5">
        <f>SUM(D124+E124)</f>
        <v>111</v>
      </c>
      <c r="G124" s="72" t="s">
        <v>12</v>
      </c>
      <c r="H124" s="61">
        <v>27603</v>
      </c>
      <c r="J124" s="66">
        <f t="shared" si="1"/>
        <v>42</v>
      </c>
    </row>
    <row r="125" spans="1:10" ht="19.5" x14ac:dyDescent="0.3">
      <c r="A125" s="26" t="s">
        <v>294</v>
      </c>
      <c r="B125" s="7" t="s">
        <v>57</v>
      </c>
      <c r="C125" s="8">
        <v>29</v>
      </c>
      <c r="D125" s="9">
        <v>56</v>
      </c>
      <c r="E125" s="9">
        <v>56</v>
      </c>
      <c r="F125" s="5">
        <f>SUM(D125+E125)</f>
        <v>112</v>
      </c>
      <c r="G125" s="72" t="s">
        <v>12</v>
      </c>
      <c r="H125" s="61">
        <v>16779</v>
      </c>
      <c r="J125" s="66">
        <f t="shared" si="1"/>
        <v>72</v>
      </c>
    </row>
    <row r="126" spans="1:10" ht="19.5" x14ac:dyDescent="0.3">
      <c r="A126" s="26" t="s">
        <v>298</v>
      </c>
      <c r="B126" s="7" t="s">
        <v>55</v>
      </c>
      <c r="C126" s="8">
        <v>32</v>
      </c>
      <c r="D126" s="9">
        <v>65</v>
      </c>
      <c r="E126" s="9">
        <v>58</v>
      </c>
      <c r="F126" s="5">
        <f>SUM(D126+E126)</f>
        <v>123</v>
      </c>
      <c r="G126" s="72" t="s">
        <v>12</v>
      </c>
      <c r="H126" s="61">
        <v>20602</v>
      </c>
      <c r="J126" s="66">
        <f t="shared" si="1"/>
        <v>61</v>
      </c>
    </row>
    <row r="127" spans="1:10" ht="20.25" thickBot="1" x14ac:dyDescent="0.35">
      <c r="A127" s="107" t="s">
        <v>285</v>
      </c>
      <c r="B127" s="103" t="s">
        <v>55</v>
      </c>
      <c r="C127" s="104">
        <v>25</v>
      </c>
      <c r="D127" s="108">
        <v>57</v>
      </c>
      <c r="E127" s="108">
        <v>67</v>
      </c>
      <c r="F127" s="109">
        <f>SUM(D127+E127)</f>
        <v>124</v>
      </c>
      <c r="G127" s="105" t="s">
        <v>12</v>
      </c>
      <c r="H127" s="106">
        <v>26118</v>
      </c>
      <c r="J127" s="66">
        <f t="shared" si="1"/>
        <v>46</v>
      </c>
    </row>
  </sheetData>
  <sortState ref="A10:H127">
    <sortCondition ref="F10:F127"/>
    <sortCondition ref="E10:E127"/>
    <sortCondition ref="D10:D127"/>
  </sortState>
  <mergeCells count="8">
    <mergeCell ref="A6:G6"/>
    <mergeCell ref="A7:G7"/>
    <mergeCell ref="A8:G8"/>
    <mergeCell ref="A1:G1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47"/>
  <sheetViews>
    <sheetView zoomScale="85" zoomScaleNormal="85" workbookViewId="0">
      <selection sqref="A1:G1"/>
    </sheetView>
  </sheetViews>
  <sheetFormatPr baseColWidth="10" defaultRowHeight="12.75" x14ac:dyDescent="0.2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</cols>
  <sheetData>
    <row r="1" spans="1:7" ht="30.75" x14ac:dyDescent="0.4">
      <c r="A1" s="77" t="s">
        <v>7</v>
      </c>
      <c r="B1" s="77"/>
      <c r="C1" s="77"/>
      <c r="D1" s="77"/>
      <c r="E1" s="77"/>
      <c r="F1" s="77"/>
      <c r="G1" s="77"/>
    </row>
    <row r="2" spans="1:7" ht="31.5" thickBot="1" x14ac:dyDescent="0.45">
      <c r="A2" s="77" t="s">
        <v>8</v>
      </c>
      <c r="B2" s="77"/>
      <c r="C2" s="77"/>
      <c r="D2" s="77"/>
      <c r="E2" s="77"/>
      <c r="F2" s="77"/>
      <c r="G2" s="77"/>
    </row>
    <row r="3" spans="1:7" ht="26.25" thickBot="1" x14ac:dyDescent="0.4">
      <c r="A3" s="83" t="str">
        <f>'CAB 0-9'!A3:G3</f>
        <v>CLUB MAR DEL PLATA S.A.</v>
      </c>
      <c r="B3" s="84"/>
      <c r="C3" s="84"/>
      <c r="D3" s="84"/>
      <c r="E3" s="84"/>
      <c r="F3" s="84"/>
      <c r="G3" s="85"/>
    </row>
    <row r="4" spans="1:7" ht="26.25" thickBot="1" x14ac:dyDescent="0.4">
      <c r="A4" s="83" t="str">
        <f>'CAB 0-9'!A4:G4</f>
        <v>Golf Los Acantilados</v>
      </c>
      <c r="B4" s="84"/>
      <c r="C4" s="84"/>
      <c r="D4" s="84"/>
      <c r="E4" s="84"/>
      <c r="F4" s="84"/>
      <c r="G4" s="85"/>
    </row>
    <row r="5" spans="1:7" ht="20.25" x14ac:dyDescent="0.3">
      <c r="A5" s="78" t="str">
        <f>'CAB 0-9'!A5:G5</f>
        <v>4° FECHA DE MAYORES</v>
      </c>
      <c r="B5" s="78"/>
      <c r="C5" s="78"/>
      <c r="D5" s="78"/>
      <c r="E5" s="78"/>
      <c r="F5" s="78"/>
      <c r="G5" s="78"/>
    </row>
    <row r="6" spans="1:7" ht="19.5" x14ac:dyDescent="0.3">
      <c r="A6" s="79" t="s">
        <v>6</v>
      </c>
      <c r="B6" s="79"/>
      <c r="C6" s="79"/>
      <c r="D6" s="79"/>
      <c r="E6" s="79"/>
      <c r="F6" s="79"/>
      <c r="G6" s="79"/>
    </row>
    <row r="7" spans="1:7" ht="20.25" thickBot="1" x14ac:dyDescent="0.35">
      <c r="A7" s="89" t="str">
        <f>'CAB 0-9'!A7:G7</f>
        <v>SABADO 04 DE NOVIEMBRE DE 2017</v>
      </c>
      <c r="B7" s="89"/>
      <c r="C7" s="89"/>
      <c r="D7" s="89"/>
      <c r="E7" s="89"/>
      <c r="F7" s="89"/>
      <c r="G7" s="89"/>
    </row>
    <row r="8" spans="1:7" s="14" customFormat="1" ht="16.5" thickBot="1" x14ac:dyDescent="0.3">
      <c r="A8" s="86" t="s">
        <v>17</v>
      </c>
      <c r="B8" s="87"/>
      <c r="C8" s="87"/>
      <c r="D8" s="87"/>
      <c r="E8" s="87"/>
      <c r="F8" s="87"/>
      <c r="G8" s="88"/>
    </row>
    <row r="9" spans="1:7" s="14" customFormat="1" ht="16.5" thickBot="1" x14ac:dyDescent="0.3">
      <c r="A9" s="20" t="s">
        <v>0</v>
      </c>
      <c r="B9" s="21" t="s">
        <v>13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12</v>
      </c>
    </row>
    <row r="10" spans="1:7" s="14" customFormat="1" ht="15.75" x14ac:dyDescent="0.25">
      <c r="A10" s="15" t="s">
        <v>65</v>
      </c>
      <c r="B10" s="55" t="s">
        <v>28</v>
      </c>
      <c r="C10" s="56">
        <v>0</v>
      </c>
      <c r="D10" s="55">
        <v>36</v>
      </c>
      <c r="E10" s="55">
        <v>35</v>
      </c>
      <c r="F10" s="18">
        <f>SUM(D10+E10)</f>
        <v>71</v>
      </c>
      <c r="G10" s="19" t="s">
        <v>12</v>
      </c>
    </row>
    <row r="11" spans="1:7" s="14" customFormat="1" ht="15.75" x14ac:dyDescent="0.25">
      <c r="A11" s="15" t="s">
        <v>66</v>
      </c>
      <c r="B11" s="55" t="s">
        <v>28</v>
      </c>
      <c r="C11" s="56">
        <v>3</v>
      </c>
      <c r="D11" s="55">
        <v>37</v>
      </c>
      <c r="E11" s="55">
        <v>36</v>
      </c>
      <c r="F11" s="18">
        <f>SUM(D11+E11)</f>
        <v>73</v>
      </c>
      <c r="G11" s="19" t="s">
        <v>12</v>
      </c>
    </row>
    <row r="12" spans="1:7" s="14" customFormat="1" ht="15.75" x14ac:dyDescent="0.25">
      <c r="A12" s="15" t="s">
        <v>38</v>
      </c>
      <c r="B12" s="55" t="s">
        <v>29</v>
      </c>
      <c r="C12" s="56">
        <v>1</v>
      </c>
      <c r="D12" s="55">
        <v>37</v>
      </c>
      <c r="E12" s="55">
        <v>36</v>
      </c>
      <c r="F12" s="18">
        <f>SUM(D12+E12)</f>
        <v>73</v>
      </c>
      <c r="G12" s="19" t="s">
        <v>12</v>
      </c>
    </row>
    <row r="13" spans="1:7" ht="13.5" thickBot="1" x14ac:dyDescent="0.25"/>
    <row r="14" spans="1:7" ht="16.5" thickBot="1" x14ac:dyDescent="0.3">
      <c r="A14" s="86" t="s">
        <v>9</v>
      </c>
      <c r="B14" s="87"/>
      <c r="C14" s="87"/>
      <c r="D14" s="87"/>
      <c r="E14" s="87"/>
      <c r="F14" s="87"/>
      <c r="G14" s="88"/>
    </row>
    <row r="15" spans="1:7" s="14" customFormat="1" ht="16.5" thickBot="1" x14ac:dyDescent="0.3">
      <c r="A15" s="20" t="s">
        <v>0</v>
      </c>
      <c r="B15" s="21" t="s">
        <v>13</v>
      </c>
      <c r="C15" s="20" t="s">
        <v>1</v>
      </c>
      <c r="D15" s="20" t="s">
        <v>2</v>
      </c>
      <c r="E15" s="20" t="s">
        <v>3</v>
      </c>
      <c r="F15" s="20" t="s">
        <v>4</v>
      </c>
      <c r="G15" s="20" t="s">
        <v>5</v>
      </c>
    </row>
    <row r="16" spans="1:7" s="14" customFormat="1" ht="15.75" x14ac:dyDescent="0.25">
      <c r="A16" s="15" t="str">
        <f>'CAB 0-9'!A10</f>
        <v>NAZABAL JUAN IGNACIO</v>
      </c>
      <c r="B16" s="55" t="str">
        <f>'CAB 0-9'!B10</f>
        <v>TGC</v>
      </c>
      <c r="C16" s="56">
        <f>'CAB 0-9'!C10</f>
        <v>8</v>
      </c>
      <c r="D16" s="55">
        <f>'CAB 0-9'!D10</f>
        <v>39</v>
      </c>
      <c r="E16" s="55">
        <f>'CAB 0-9'!E10</f>
        <v>36</v>
      </c>
      <c r="F16" s="18">
        <f t="shared" ref="F16:F17" si="0">SUM(D16+E16)</f>
        <v>75</v>
      </c>
      <c r="G16" s="19">
        <f t="shared" ref="G16:G17" si="1">(F16-C16)</f>
        <v>67</v>
      </c>
    </row>
    <row r="17" spans="1:7" s="14" customFormat="1" ht="15.75" x14ac:dyDescent="0.25">
      <c r="A17" s="15" t="str">
        <f>'CAB 0-9'!A11</f>
        <v>GIORGIO FEDERICO</v>
      </c>
      <c r="B17" s="55" t="str">
        <f>'CAB 0-9'!B11</f>
        <v>VGGC</v>
      </c>
      <c r="C17" s="56">
        <f>'CAB 0-9'!C11</f>
        <v>9</v>
      </c>
      <c r="D17" s="55">
        <f>'CAB 0-9'!D11</f>
        <v>38</v>
      </c>
      <c r="E17" s="55">
        <f>'CAB 0-9'!E11</f>
        <v>39</v>
      </c>
      <c r="F17" s="18">
        <f t="shared" si="0"/>
        <v>77</v>
      </c>
      <c r="G17" s="19">
        <f t="shared" si="1"/>
        <v>68</v>
      </c>
    </row>
    <row r="18" spans="1:7" s="14" customFormat="1" ht="15.75" x14ac:dyDescent="0.25">
      <c r="A18" s="15" t="str">
        <f>'CAB 0-9'!A12</f>
        <v>HANSSON EDUARDO</v>
      </c>
      <c r="B18" s="55" t="str">
        <f>'CAB 0-9'!B12</f>
        <v>TGC</v>
      </c>
      <c r="C18" s="56">
        <f>'CAB 0-9'!C12</f>
        <v>5</v>
      </c>
      <c r="D18" s="55">
        <f>'CAB 0-9'!D12</f>
        <v>39</v>
      </c>
      <c r="E18" s="55">
        <f>'CAB 0-9'!E12</f>
        <v>35</v>
      </c>
      <c r="F18" s="18">
        <f t="shared" ref="F18" si="2">SUM(D18+E18)</f>
        <v>74</v>
      </c>
      <c r="G18" s="19">
        <f t="shared" ref="G18" si="3">(F18-C18)</f>
        <v>69</v>
      </c>
    </row>
    <row r="19" spans="1:7" ht="13.5" thickBot="1" x14ac:dyDescent="0.25"/>
    <row r="20" spans="1:7" ht="16.5" thickBot="1" x14ac:dyDescent="0.3">
      <c r="A20" s="86" t="s">
        <v>10</v>
      </c>
      <c r="B20" s="87"/>
      <c r="C20" s="87"/>
      <c r="D20" s="87"/>
      <c r="E20" s="87"/>
      <c r="F20" s="87"/>
      <c r="G20" s="88"/>
    </row>
    <row r="21" spans="1:7" s="14" customFormat="1" ht="16.5" thickBot="1" x14ac:dyDescent="0.3">
      <c r="A21" s="20" t="s">
        <v>0</v>
      </c>
      <c r="B21" s="21" t="s">
        <v>13</v>
      </c>
      <c r="C21" s="20" t="s">
        <v>1</v>
      </c>
      <c r="D21" s="20" t="s">
        <v>2</v>
      </c>
      <c r="E21" s="20" t="s">
        <v>3</v>
      </c>
      <c r="F21" s="20" t="s">
        <v>4</v>
      </c>
      <c r="G21" s="20" t="s">
        <v>5</v>
      </c>
    </row>
    <row r="22" spans="1:7" s="14" customFormat="1" ht="15.75" x14ac:dyDescent="0.25">
      <c r="A22" s="15" t="str">
        <f>'CAB 10-16'!A10</f>
        <v xml:space="preserve">DIP GUSTAVO                   </v>
      </c>
      <c r="B22" s="16" t="str">
        <f>'CAB 10-16'!B10</f>
        <v>CMDP</v>
      </c>
      <c r="C22" s="17">
        <f>'CAB 10-16'!C10</f>
        <v>15</v>
      </c>
      <c r="D22" s="16">
        <f>'CAB 10-16'!D10</f>
        <v>42</v>
      </c>
      <c r="E22" s="16">
        <f>'CAB 10-16'!E10</f>
        <v>41</v>
      </c>
      <c r="F22" s="18">
        <f>SUM(D22+E22)</f>
        <v>83</v>
      </c>
      <c r="G22" s="19">
        <f>(F22-C22)</f>
        <v>68</v>
      </c>
    </row>
    <row r="23" spans="1:7" s="14" customFormat="1" ht="15.75" x14ac:dyDescent="0.25">
      <c r="A23" s="15" t="str">
        <f>'CAB 10-16'!A11</f>
        <v xml:space="preserve">QUINTANA FABIAN               </v>
      </c>
      <c r="B23" s="16" t="str">
        <f>'CAB 10-16'!B11</f>
        <v>VGGC</v>
      </c>
      <c r="C23" s="17">
        <f>'CAB 10-16'!C11</f>
        <v>11</v>
      </c>
      <c r="D23" s="16">
        <f>'CAB 10-16'!D11</f>
        <v>38</v>
      </c>
      <c r="E23" s="16">
        <f>'CAB 10-16'!E11</f>
        <v>41</v>
      </c>
      <c r="F23" s="18">
        <f>SUM(D23+E23)</f>
        <v>79</v>
      </c>
      <c r="G23" s="19">
        <f>(F23-C23)</f>
        <v>68</v>
      </c>
    </row>
    <row r="24" spans="1:7" s="14" customFormat="1" ht="15.75" x14ac:dyDescent="0.25">
      <c r="A24" s="15" t="str">
        <f>'CAB 10-16'!A12</f>
        <v xml:space="preserve">GAITAN HECTOR NICOLAS         </v>
      </c>
      <c r="B24" s="16" t="str">
        <f>'CAB 10-16'!B12</f>
        <v>CSCPGB</v>
      </c>
      <c r="C24" s="17">
        <f>'CAB 10-16'!C12</f>
        <v>12</v>
      </c>
      <c r="D24" s="16">
        <f>'CAB 10-16'!D12</f>
        <v>42</v>
      </c>
      <c r="E24" s="16">
        <f>'CAB 10-16'!E12</f>
        <v>39</v>
      </c>
      <c r="F24" s="18">
        <f>SUM(D24+E24)</f>
        <v>81</v>
      </c>
      <c r="G24" s="19">
        <f>(F24-C24)</f>
        <v>69</v>
      </c>
    </row>
    <row r="25" spans="1:7" ht="13.5" thickBot="1" x14ac:dyDescent="0.25"/>
    <row r="26" spans="1:7" ht="16.5" thickBot="1" x14ac:dyDescent="0.3">
      <c r="A26" s="86" t="s">
        <v>18</v>
      </c>
      <c r="B26" s="87"/>
      <c r="C26" s="87"/>
      <c r="D26" s="87"/>
      <c r="E26" s="87"/>
      <c r="F26" s="87"/>
      <c r="G26" s="88"/>
    </row>
    <row r="27" spans="1:7" s="14" customFormat="1" ht="16.5" thickBot="1" x14ac:dyDescent="0.3">
      <c r="A27" s="20" t="s">
        <v>0</v>
      </c>
      <c r="B27" s="21" t="s">
        <v>13</v>
      </c>
      <c r="C27" s="20" t="s">
        <v>1</v>
      </c>
      <c r="D27" s="20" t="s">
        <v>2</v>
      </c>
      <c r="E27" s="20" t="s">
        <v>3</v>
      </c>
      <c r="F27" s="20" t="s">
        <v>4</v>
      </c>
      <c r="G27" s="20" t="s">
        <v>5</v>
      </c>
    </row>
    <row r="28" spans="1:7" s="14" customFormat="1" ht="15.75" x14ac:dyDescent="0.25">
      <c r="A28" s="15" t="str">
        <f>'CAB 17-24'!A10</f>
        <v xml:space="preserve">PRIETO CESAR                  </v>
      </c>
      <c r="B28" s="16" t="str">
        <f>'CAB 17-24'!B10</f>
        <v>CSCPGB</v>
      </c>
      <c r="C28" s="17">
        <f>'CAB 17-24'!C10</f>
        <v>18</v>
      </c>
      <c r="D28" s="16">
        <f>'CAB 17-24'!D10</f>
        <v>41</v>
      </c>
      <c r="E28" s="16">
        <f>'CAB 17-24'!E10</f>
        <v>46</v>
      </c>
      <c r="F28" s="18">
        <f>SUM(D28+E28)</f>
        <v>87</v>
      </c>
      <c r="G28" s="19">
        <f>(F28-C28)</f>
        <v>69</v>
      </c>
    </row>
    <row r="29" spans="1:7" s="14" customFormat="1" ht="15.75" x14ac:dyDescent="0.25">
      <c r="A29" s="15" t="str">
        <f>'CAB 17-24'!A11</f>
        <v xml:space="preserve">ETEROVICH ARMANDO NICOLAS     </v>
      </c>
      <c r="B29" s="16" t="str">
        <f>'CAB 17-24'!B11</f>
        <v>GCD</v>
      </c>
      <c r="C29" s="17">
        <f>'CAB 17-24'!C11</f>
        <v>17</v>
      </c>
      <c r="D29" s="16">
        <f>'CAB 17-24'!D11</f>
        <v>44</v>
      </c>
      <c r="E29" s="16">
        <f>'CAB 17-24'!E11</f>
        <v>44</v>
      </c>
      <c r="F29" s="18">
        <f>SUM(D29+E29)</f>
        <v>88</v>
      </c>
      <c r="G29" s="19">
        <f>(F29-C29)</f>
        <v>71</v>
      </c>
    </row>
    <row r="30" spans="1:7" s="14" customFormat="1" ht="15.75" x14ac:dyDescent="0.25">
      <c r="A30" s="15" t="str">
        <f>'CAB 17-24'!A12</f>
        <v>CONSIGLIO JORGE</v>
      </c>
      <c r="B30" s="16" t="str">
        <f>'CAB 17-24'!B12</f>
        <v>CMDP</v>
      </c>
      <c r="C30" s="17">
        <f>'CAB 17-24'!C12</f>
        <v>17</v>
      </c>
      <c r="D30" s="16">
        <f>'CAB 17-24'!D12</f>
        <v>44</v>
      </c>
      <c r="E30" s="16">
        <f>'CAB 17-24'!E12</f>
        <v>44</v>
      </c>
      <c r="F30" s="18">
        <f>SUM(D30+E30)</f>
        <v>88</v>
      </c>
      <c r="G30" s="19">
        <f>(F30-C30)</f>
        <v>71</v>
      </c>
    </row>
    <row r="31" spans="1:7" ht="13.5" thickBot="1" x14ac:dyDescent="0.25"/>
    <row r="32" spans="1:7" ht="16.5" thickBot="1" x14ac:dyDescent="0.3">
      <c r="A32" s="86" t="s">
        <v>11</v>
      </c>
      <c r="B32" s="87"/>
      <c r="C32" s="87"/>
      <c r="D32" s="87"/>
      <c r="E32" s="87"/>
      <c r="F32" s="87"/>
      <c r="G32" s="88"/>
    </row>
    <row r="33" spans="1:7" s="14" customFormat="1" ht="16.5" thickBot="1" x14ac:dyDescent="0.3">
      <c r="A33" s="20" t="s">
        <v>0</v>
      </c>
      <c r="B33" s="21" t="s">
        <v>13</v>
      </c>
      <c r="C33" s="20" t="s">
        <v>1</v>
      </c>
      <c r="D33" s="20" t="s">
        <v>2</v>
      </c>
      <c r="E33" s="20" t="s">
        <v>3</v>
      </c>
      <c r="F33" s="20" t="s">
        <v>4</v>
      </c>
      <c r="G33" s="20" t="s">
        <v>5</v>
      </c>
    </row>
    <row r="34" spans="1:7" s="14" customFormat="1" ht="15.75" x14ac:dyDescent="0.25">
      <c r="A34" s="15" t="str">
        <f>'CAB 25-36'!A10</f>
        <v xml:space="preserve">MAYEREAUX LUIS ERNESTO        </v>
      </c>
      <c r="B34" s="16" t="str">
        <f>'CAB 25-36'!B10</f>
        <v>GCD</v>
      </c>
      <c r="C34" s="17">
        <f>'CAB 25-36'!C10</f>
        <v>28</v>
      </c>
      <c r="D34" s="16">
        <f>'CAB 25-36'!D10</f>
        <v>50</v>
      </c>
      <c r="E34" s="16">
        <f>'CAB 25-36'!E10</f>
        <v>47</v>
      </c>
      <c r="F34" s="18">
        <f>SUM(D34+E34)</f>
        <v>97</v>
      </c>
      <c r="G34" s="19">
        <f>(F34-C34)</f>
        <v>69</v>
      </c>
    </row>
    <row r="35" spans="1:7" s="14" customFormat="1" ht="15.75" x14ac:dyDescent="0.25">
      <c r="A35" s="15" t="str">
        <f>'CAB 25-36'!A11</f>
        <v xml:space="preserve">RICCHEZZA ANRONIO OSVALDO     </v>
      </c>
      <c r="B35" s="16" t="str">
        <f>'CAB 25-36'!B11</f>
        <v>STGC</v>
      </c>
      <c r="C35" s="17">
        <f>'CAB 25-36'!C11</f>
        <v>30</v>
      </c>
      <c r="D35" s="16">
        <f>'CAB 25-36'!D11</f>
        <v>50</v>
      </c>
      <c r="E35" s="16">
        <f>'CAB 25-36'!E11</f>
        <v>50</v>
      </c>
      <c r="F35" s="18">
        <f>SUM(D35+E35)</f>
        <v>100</v>
      </c>
      <c r="G35" s="19">
        <f>(F35-C35)</f>
        <v>70</v>
      </c>
    </row>
    <row r="36" spans="1:7" s="14" customFormat="1" ht="15.75" x14ac:dyDescent="0.25">
      <c r="A36" s="15" t="str">
        <f>'CAB 25-36'!A12</f>
        <v xml:space="preserve">BIANCHI PABLO                 </v>
      </c>
      <c r="B36" s="16" t="str">
        <f>'CAB 25-36'!B12</f>
        <v>CMDP</v>
      </c>
      <c r="C36" s="17">
        <f>'CAB 25-36'!C12</f>
        <v>25</v>
      </c>
      <c r="D36" s="16">
        <f>'CAB 25-36'!D12</f>
        <v>48</v>
      </c>
      <c r="E36" s="16">
        <f>'CAB 25-36'!E12</f>
        <v>51</v>
      </c>
      <c r="F36" s="18">
        <f>SUM(D36+E36)</f>
        <v>99</v>
      </c>
      <c r="G36" s="19">
        <f>(F36-C36)</f>
        <v>74</v>
      </c>
    </row>
    <row r="37" spans="1:7" ht="13.5" thickBot="1" x14ac:dyDescent="0.25"/>
    <row r="38" spans="1:7" ht="16.5" thickBot="1" x14ac:dyDescent="0.3">
      <c r="A38" s="86" t="s">
        <v>98</v>
      </c>
      <c r="B38" s="87"/>
      <c r="C38" s="87"/>
      <c r="D38" s="87"/>
      <c r="E38" s="87"/>
      <c r="F38" s="87"/>
      <c r="G38" s="88"/>
    </row>
    <row r="39" spans="1:7" s="14" customFormat="1" ht="16.5" thickBot="1" x14ac:dyDescent="0.3">
      <c r="A39" s="20" t="s">
        <v>14</v>
      </c>
      <c r="B39" s="21" t="s">
        <v>13</v>
      </c>
      <c r="C39" s="20" t="s">
        <v>1</v>
      </c>
      <c r="D39" s="20" t="s">
        <v>2</v>
      </c>
      <c r="E39" s="20" t="s">
        <v>3</v>
      </c>
      <c r="F39" s="20" t="s">
        <v>4</v>
      </c>
      <c r="G39" s="20" t="s">
        <v>5</v>
      </c>
    </row>
    <row r="40" spans="1:7" s="14" customFormat="1" ht="15.75" x14ac:dyDescent="0.25">
      <c r="A40" s="15" t="str">
        <f>DAM!A10</f>
        <v>BOZZO LETICIA</v>
      </c>
      <c r="B40" s="16" t="str">
        <f>DAM!B10</f>
        <v>MDPGC</v>
      </c>
      <c r="C40" s="17">
        <f>DAM!C10</f>
        <v>2</v>
      </c>
      <c r="D40" s="16">
        <f>DAM!D10</f>
        <v>38</v>
      </c>
      <c r="E40" s="16">
        <f>DAM!E10</f>
        <v>36</v>
      </c>
      <c r="F40" s="18">
        <f>SUM(D40+E40)</f>
        <v>74</v>
      </c>
      <c r="G40" s="19">
        <f>(F40-C40)</f>
        <v>72</v>
      </c>
    </row>
    <row r="41" spans="1:7" s="14" customFormat="1" ht="15.75" x14ac:dyDescent="0.25">
      <c r="A41" s="15" t="str">
        <f>DAM!A11</f>
        <v xml:space="preserve">SOCHOR ESTELA                 </v>
      </c>
      <c r="B41" s="16" t="str">
        <f>DAM!B11</f>
        <v>VGGC</v>
      </c>
      <c r="C41" s="17">
        <f>DAM!C11</f>
        <v>21</v>
      </c>
      <c r="D41" s="16">
        <f>DAM!D11</f>
        <v>47</v>
      </c>
      <c r="E41" s="16">
        <f>DAM!E11</f>
        <v>46</v>
      </c>
      <c r="F41" s="18">
        <f>SUM(D41+E41)</f>
        <v>93</v>
      </c>
      <c r="G41" s="19">
        <f>(F41-C41)</f>
        <v>72</v>
      </c>
    </row>
    <row r="43" spans="1:7" ht="16.5" hidden="1" thickBot="1" x14ac:dyDescent="0.3">
      <c r="A43" s="86" t="s">
        <v>50</v>
      </c>
      <c r="B43" s="87"/>
      <c r="C43" s="87"/>
      <c r="D43" s="87"/>
      <c r="E43" s="87"/>
      <c r="F43" s="87"/>
      <c r="G43" s="88"/>
    </row>
    <row r="44" spans="1:7" ht="16.5" hidden="1" thickBot="1" x14ac:dyDescent="0.3">
      <c r="A44" s="20" t="s">
        <v>14</v>
      </c>
      <c r="B44" s="21" t="s">
        <v>13</v>
      </c>
      <c r="C44" s="20" t="s">
        <v>1</v>
      </c>
      <c r="D44" s="20" t="s">
        <v>2</v>
      </c>
      <c r="E44" s="20" t="s">
        <v>3</v>
      </c>
      <c r="F44" s="20" t="s">
        <v>4</v>
      </c>
      <c r="G44" s="20" t="s">
        <v>5</v>
      </c>
    </row>
    <row r="45" spans="1:7" s="14" customFormat="1" ht="15.75" hidden="1" x14ac:dyDescent="0.25">
      <c r="A45" s="15" t="e">
        <f>DAM!#REF!</f>
        <v>#REF!</v>
      </c>
      <c r="B45" s="16" t="e">
        <f>DAM!#REF!</f>
        <v>#REF!</v>
      </c>
      <c r="C45" s="17" t="e">
        <f>DAM!#REF!</f>
        <v>#REF!</v>
      </c>
      <c r="D45" s="16" t="e">
        <f>DAM!#REF!</f>
        <v>#REF!</v>
      </c>
      <c r="E45" s="16" t="e">
        <f>DAM!#REF!</f>
        <v>#REF!</v>
      </c>
      <c r="F45" s="18" t="e">
        <f>DAM!#REF!</f>
        <v>#REF!</v>
      </c>
      <c r="G45" s="19" t="e">
        <f>DAM!#REF!</f>
        <v>#REF!</v>
      </c>
    </row>
    <row r="46" spans="1:7" s="14" customFormat="1" ht="15.75" hidden="1" x14ac:dyDescent="0.25">
      <c r="A46" s="15" t="e">
        <f>DAM!#REF!</f>
        <v>#REF!</v>
      </c>
      <c r="B46" s="16" t="e">
        <f>DAM!#REF!</f>
        <v>#REF!</v>
      </c>
      <c r="C46" s="17" t="e">
        <f>DAM!#REF!</f>
        <v>#REF!</v>
      </c>
      <c r="D46" s="16" t="e">
        <f>DAM!#REF!</f>
        <v>#REF!</v>
      </c>
      <c r="E46" s="16" t="e">
        <f>DAM!#REF!</f>
        <v>#REF!</v>
      </c>
      <c r="F46" s="18" t="e">
        <f>DAM!#REF!</f>
        <v>#REF!</v>
      </c>
      <c r="G46" s="19" t="e">
        <f>DAM!#REF!</f>
        <v>#REF!</v>
      </c>
    </row>
    <row r="47" spans="1:7" hidden="1" x14ac:dyDescent="0.2"/>
  </sheetData>
  <sortState ref="A10:G12">
    <sortCondition ref="F10:F12"/>
  </sortState>
  <mergeCells count="14">
    <mergeCell ref="A6:G6"/>
    <mergeCell ref="A43:G43"/>
    <mergeCell ref="A38:G38"/>
    <mergeCell ref="A7:G7"/>
    <mergeCell ref="A8:G8"/>
    <mergeCell ref="A14:G14"/>
    <mergeCell ref="A20:G20"/>
    <mergeCell ref="A26:G26"/>
    <mergeCell ref="A32:G32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05"/>
  <sheetViews>
    <sheetView zoomScaleNormal="100" workbookViewId="0">
      <selection sqref="A1:F1"/>
    </sheetView>
  </sheetViews>
  <sheetFormatPr baseColWidth="10" defaultRowHeight="15" x14ac:dyDescent="0.25"/>
  <cols>
    <col min="1" max="1" width="6.42578125" style="51" bestFit="1" customWidth="1"/>
    <col min="2" max="2" width="3.5703125" style="51" bestFit="1" customWidth="1"/>
    <col min="3" max="6" width="20.7109375" customWidth="1"/>
    <col min="7" max="7" width="4" customWidth="1"/>
    <col min="8" max="8" width="4" bestFit="1" customWidth="1"/>
  </cols>
  <sheetData>
    <row r="1" spans="1:9" s="48" customFormat="1" ht="25.5" customHeight="1" x14ac:dyDescent="0.4">
      <c r="A1" s="93" t="s">
        <v>99</v>
      </c>
      <c r="B1" s="93"/>
      <c r="C1" s="93"/>
      <c r="D1" s="93"/>
      <c r="E1" s="93"/>
      <c r="F1" s="93"/>
    </row>
    <row r="2" spans="1:9" s="1" customFormat="1" ht="27" thickBot="1" x14ac:dyDescent="0.45">
      <c r="A2" s="94" t="s">
        <v>100</v>
      </c>
      <c r="B2" s="94"/>
      <c r="C2" s="94"/>
      <c r="D2" s="94"/>
      <c r="E2" s="94"/>
      <c r="F2" s="94"/>
    </row>
    <row r="3" spans="1:9" s="14" customFormat="1" ht="16.5" thickBot="1" x14ac:dyDescent="0.3">
      <c r="A3" s="95" t="s">
        <v>44</v>
      </c>
      <c r="B3" s="96"/>
      <c r="C3" s="96"/>
      <c r="D3" s="96"/>
      <c r="E3" s="96"/>
      <c r="F3" s="97"/>
    </row>
    <row r="4" spans="1:9" s="49" customFormat="1" ht="15.75" x14ac:dyDescent="0.25">
      <c r="A4" s="98" t="s">
        <v>101</v>
      </c>
      <c r="B4" s="98"/>
      <c r="C4" s="98"/>
      <c r="D4" s="98"/>
      <c r="E4" s="98"/>
      <c r="F4" s="98"/>
    </row>
    <row r="5" spans="1:9" s="49" customFormat="1" ht="16.5" thickBot="1" x14ac:dyDescent="0.3">
      <c r="A5" s="99" t="s">
        <v>102</v>
      </c>
      <c r="B5" s="99"/>
      <c r="C5" s="99"/>
      <c r="D5" s="99"/>
      <c r="E5" s="99"/>
      <c r="F5" s="99"/>
    </row>
    <row r="6" spans="1:9" ht="13.5" thickBot="1" x14ac:dyDescent="0.25">
      <c r="A6" s="90" t="s">
        <v>103</v>
      </c>
      <c r="B6" s="91"/>
      <c r="C6" s="91"/>
      <c r="D6" s="91"/>
      <c r="E6" s="91"/>
      <c r="F6" s="92"/>
      <c r="G6" s="50"/>
      <c r="H6" s="57"/>
      <c r="I6" s="57"/>
    </row>
    <row r="7" spans="1:9" ht="12.75" x14ac:dyDescent="0.2">
      <c r="A7" s="67">
        <v>0.33333333333333331</v>
      </c>
      <c r="B7" s="67"/>
      <c r="C7" s="100" t="s">
        <v>104</v>
      </c>
      <c r="D7" s="101" t="s">
        <v>105</v>
      </c>
      <c r="E7" s="101" t="s">
        <v>52</v>
      </c>
      <c r="F7" s="102" t="s">
        <v>106</v>
      </c>
      <c r="G7" s="50">
        <f t="shared" ref="G7:G42" si="0">COUNTA(C7,D7,E7,F7)</f>
        <v>4</v>
      </c>
      <c r="H7" s="57"/>
      <c r="I7" s="57"/>
    </row>
    <row r="8" spans="1:9" ht="12.75" x14ac:dyDescent="0.2">
      <c r="A8" s="67">
        <v>0.34027777777777773</v>
      </c>
      <c r="B8" s="67"/>
      <c r="C8" s="100" t="s">
        <v>107</v>
      </c>
      <c r="D8" s="101" t="s">
        <v>108</v>
      </c>
      <c r="E8" s="101" t="s">
        <v>109</v>
      </c>
      <c r="F8" s="102" t="s">
        <v>110</v>
      </c>
      <c r="G8" s="50">
        <f t="shared" si="0"/>
        <v>4</v>
      </c>
      <c r="H8" s="57"/>
      <c r="I8" s="57"/>
    </row>
    <row r="9" spans="1:9" ht="12.75" x14ac:dyDescent="0.2">
      <c r="A9" s="67">
        <v>0.34722222222222227</v>
      </c>
      <c r="B9" s="67"/>
      <c r="C9" s="100" t="s">
        <v>111</v>
      </c>
      <c r="D9" s="101" t="s">
        <v>112</v>
      </c>
      <c r="E9" s="101" t="s">
        <v>113</v>
      </c>
      <c r="F9" s="102" t="s">
        <v>114</v>
      </c>
      <c r="G9" s="50">
        <f t="shared" si="0"/>
        <v>4</v>
      </c>
      <c r="H9" s="57"/>
      <c r="I9" s="57"/>
    </row>
    <row r="10" spans="1:9" ht="12.75" x14ac:dyDescent="0.2">
      <c r="A10" s="67">
        <v>0.35416666666666702</v>
      </c>
      <c r="B10" s="67"/>
      <c r="C10" s="100" t="s">
        <v>115</v>
      </c>
      <c r="D10" s="101" t="s">
        <v>116</v>
      </c>
      <c r="E10" s="101" t="s">
        <v>117</v>
      </c>
      <c r="F10" s="102" t="s">
        <v>118</v>
      </c>
      <c r="G10" s="50">
        <f t="shared" si="0"/>
        <v>4</v>
      </c>
      <c r="H10" s="57"/>
      <c r="I10" s="57"/>
    </row>
    <row r="11" spans="1:9" ht="12.75" x14ac:dyDescent="0.2">
      <c r="A11" s="67">
        <v>0.36111111111111099</v>
      </c>
      <c r="B11" s="67"/>
      <c r="C11" s="100" t="s">
        <v>79</v>
      </c>
      <c r="D11" s="101" t="s">
        <v>81</v>
      </c>
      <c r="E11" s="101" t="s">
        <v>80</v>
      </c>
      <c r="F11" s="102" t="s">
        <v>96</v>
      </c>
      <c r="G11" s="50">
        <f t="shared" si="0"/>
        <v>4</v>
      </c>
      <c r="H11" s="57"/>
      <c r="I11" s="57"/>
    </row>
    <row r="12" spans="1:9" ht="12.75" x14ac:dyDescent="0.2">
      <c r="A12" s="67">
        <v>0.36805555555555602</v>
      </c>
      <c r="B12" s="67"/>
      <c r="C12" s="100" t="s">
        <v>119</v>
      </c>
      <c r="D12" s="101" t="s">
        <v>120</v>
      </c>
      <c r="E12" s="101" t="s">
        <v>85</v>
      </c>
      <c r="F12" s="102" t="s">
        <v>121</v>
      </c>
      <c r="G12" s="50">
        <f t="shared" si="0"/>
        <v>4</v>
      </c>
      <c r="H12" s="57"/>
      <c r="I12" s="57"/>
    </row>
    <row r="13" spans="1:9" ht="12.75" x14ac:dyDescent="0.2">
      <c r="A13" s="67">
        <v>0.375</v>
      </c>
      <c r="B13" s="67"/>
      <c r="C13" s="100" t="s">
        <v>122</v>
      </c>
      <c r="D13" s="101" t="s">
        <v>123</v>
      </c>
      <c r="E13" s="101" t="s">
        <v>124</v>
      </c>
      <c r="F13" s="102" t="s">
        <v>125</v>
      </c>
      <c r="G13" s="50">
        <f t="shared" si="0"/>
        <v>4</v>
      </c>
      <c r="H13" s="57"/>
      <c r="I13" s="57"/>
    </row>
    <row r="14" spans="1:9" ht="12.75" x14ac:dyDescent="0.2">
      <c r="A14" s="67">
        <v>0.38194444444444497</v>
      </c>
      <c r="B14" s="67"/>
      <c r="C14" s="100" t="s">
        <v>88</v>
      </c>
      <c r="D14" s="101" t="s">
        <v>126</v>
      </c>
      <c r="E14" s="101" t="s">
        <v>74</v>
      </c>
      <c r="F14" s="102" t="s">
        <v>127</v>
      </c>
      <c r="G14" s="50">
        <f t="shared" si="0"/>
        <v>4</v>
      </c>
      <c r="H14" s="57"/>
      <c r="I14" s="57"/>
    </row>
    <row r="15" spans="1:9" ht="12.75" x14ac:dyDescent="0.2">
      <c r="A15" s="67">
        <v>0.38888888888888901</v>
      </c>
      <c r="B15" s="67"/>
      <c r="C15" s="100" t="s">
        <v>128</v>
      </c>
      <c r="D15" s="101" t="s">
        <v>129</v>
      </c>
      <c r="E15" s="101" t="s">
        <v>86</v>
      </c>
      <c r="F15" s="102" t="s">
        <v>75</v>
      </c>
      <c r="G15" s="50">
        <f t="shared" si="0"/>
        <v>4</v>
      </c>
      <c r="H15" s="57"/>
      <c r="I15" s="57"/>
    </row>
    <row r="16" spans="1:9" ht="12.75" x14ac:dyDescent="0.2">
      <c r="A16" s="67">
        <v>0.39583333333333398</v>
      </c>
      <c r="B16" s="67"/>
      <c r="C16" s="100" t="s">
        <v>130</v>
      </c>
      <c r="D16" s="101" t="s">
        <v>72</v>
      </c>
      <c r="E16" s="101" t="s">
        <v>53</v>
      </c>
      <c r="F16" s="102" t="s">
        <v>73</v>
      </c>
      <c r="G16" s="50">
        <f t="shared" si="0"/>
        <v>4</v>
      </c>
      <c r="H16" s="57"/>
      <c r="I16" s="57"/>
    </row>
    <row r="17" spans="1:9" ht="12.75" x14ac:dyDescent="0.2">
      <c r="A17" s="67">
        <v>0.40277777777777901</v>
      </c>
      <c r="B17" s="67"/>
      <c r="C17" s="100" t="s">
        <v>34</v>
      </c>
      <c r="D17" s="101" t="s">
        <v>32</v>
      </c>
      <c r="E17" s="101" t="s">
        <v>131</v>
      </c>
      <c r="F17" s="102" t="s">
        <v>87</v>
      </c>
      <c r="G17" s="50">
        <f t="shared" si="0"/>
        <v>4</v>
      </c>
      <c r="H17" s="57"/>
      <c r="I17" s="57"/>
    </row>
    <row r="18" spans="1:9" ht="12.75" x14ac:dyDescent="0.2">
      <c r="A18" s="67">
        <v>0.40972222222222299</v>
      </c>
      <c r="B18" s="67"/>
      <c r="C18" s="100" t="s">
        <v>132</v>
      </c>
      <c r="D18" s="101" t="s">
        <v>133</v>
      </c>
      <c r="E18" s="101" t="s">
        <v>134</v>
      </c>
      <c r="F18" s="102" t="s">
        <v>135</v>
      </c>
      <c r="G18" s="50">
        <f t="shared" si="0"/>
        <v>4</v>
      </c>
      <c r="H18" s="57"/>
      <c r="I18" s="57"/>
    </row>
    <row r="19" spans="1:9" ht="12.75" x14ac:dyDescent="0.2">
      <c r="A19" s="67">
        <v>0.41666666666666802</v>
      </c>
      <c r="B19" s="67"/>
      <c r="C19" s="100" t="s">
        <v>136</v>
      </c>
      <c r="D19" s="101" t="s">
        <v>54</v>
      </c>
      <c r="E19" s="101" t="s">
        <v>84</v>
      </c>
      <c r="F19" s="102" t="s">
        <v>137</v>
      </c>
      <c r="G19" s="50">
        <f t="shared" si="0"/>
        <v>4</v>
      </c>
      <c r="H19" s="57"/>
      <c r="I19" s="57"/>
    </row>
    <row r="20" spans="1:9" ht="12.75" x14ac:dyDescent="0.2">
      <c r="A20" s="67">
        <v>0.42361111111111199</v>
      </c>
      <c r="B20" s="67"/>
      <c r="C20" s="100" t="s">
        <v>61</v>
      </c>
      <c r="D20" s="101" t="s">
        <v>63</v>
      </c>
      <c r="E20" s="101" t="s">
        <v>138</v>
      </c>
      <c r="F20" s="102" t="s">
        <v>139</v>
      </c>
      <c r="G20" s="50">
        <f t="shared" si="0"/>
        <v>4</v>
      </c>
      <c r="H20" s="57"/>
      <c r="I20" s="57"/>
    </row>
    <row r="21" spans="1:9" ht="12.75" x14ac:dyDescent="0.2">
      <c r="A21" s="67">
        <v>0.43055555555555702</v>
      </c>
      <c r="B21" s="67"/>
      <c r="C21" s="100" t="s">
        <v>140</v>
      </c>
      <c r="D21" s="101" t="s">
        <v>70</v>
      </c>
      <c r="E21" s="101" t="s">
        <v>141</v>
      </c>
      <c r="F21" s="102" t="s">
        <v>142</v>
      </c>
      <c r="G21" s="50">
        <f t="shared" si="0"/>
        <v>4</v>
      </c>
      <c r="H21" s="57"/>
      <c r="I21" s="57"/>
    </row>
    <row r="22" spans="1:9" ht="12.75" x14ac:dyDescent="0.2">
      <c r="A22" s="67">
        <v>0.437500000000001</v>
      </c>
      <c r="B22" s="67"/>
      <c r="C22" s="100" t="s">
        <v>143</v>
      </c>
      <c r="D22" s="101" t="s">
        <v>144</v>
      </c>
      <c r="E22" s="101" t="s">
        <v>145</v>
      </c>
      <c r="F22" s="102" t="s">
        <v>146</v>
      </c>
      <c r="G22" s="50">
        <f t="shared" si="0"/>
        <v>4</v>
      </c>
      <c r="H22" s="57"/>
      <c r="I22" s="57"/>
    </row>
    <row r="23" spans="1:9" ht="12.75" x14ac:dyDescent="0.2">
      <c r="A23" s="67">
        <v>0.44444444444444597</v>
      </c>
      <c r="B23" s="67"/>
      <c r="C23" s="100" t="s">
        <v>147</v>
      </c>
      <c r="D23" s="101" t="s">
        <v>148</v>
      </c>
      <c r="E23" s="101" t="s">
        <v>149</v>
      </c>
      <c r="F23" s="102" t="s">
        <v>150</v>
      </c>
      <c r="G23" s="50">
        <f t="shared" si="0"/>
        <v>4</v>
      </c>
      <c r="H23" s="57"/>
      <c r="I23" s="57"/>
    </row>
    <row r="24" spans="1:9" ht="12.75" x14ac:dyDescent="0.2">
      <c r="A24" s="67">
        <v>0.45138888888889001</v>
      </c>
      <c r="B24" s="67"/>
      <c r="C24" s="100" t="s">
        <v>151</v>
      </c>
      <c r="D24" s="101" t="s">
        <v>152</v>
      </c>
      <c r="E24" s="101" t="s">
        <v>153</v>
      </c>
      <c r="F24" s="102" t="s">
        <v>154</v>
      </c>
      <c r="G24" s="50">
        <f t="shared" si="0"/>
        <v>4</v>
      </c>
      <c r="H24" s="57"/>
      <c r="I24" s="57"/>
    </row>
    <row r="25" spans="1:9" ht="12.75" x14ac:dyDescent="0.2">
      <c r="A25" s="67">
        <v>0.45833333333333498</v>
      </c>
      <c r="B25" s="67"/>
      <c r="C25" s="100" t="s">
        <v>77</v>
      </c>
      <c r="D25" s="101" t="s">
        <v>155</v>
      </c>
      <c r="E25" s="101" t="s">
        <v>156</v>
      </c>
      <c r="F25" s="102" t="s">
        <v>157</v>
      </c>
      <c r="G25" s="50">
        <f t="shared" si="0"/>
        <v>4</v>
      </c>
      <c r="H25" s="57"/>
      <c r="I25" s="57"/>
    </row>
    <row r="26" spans="1:9" ht="12.75" x14ac:dyDescent="0.2">
      <c r="A26" s="67">
        <v>0.46527777777778001</v>
      </c>
      <c r="B26" s="67"/>
      <c r="C26" s="100" t="s">
        <v>158</v>
      </c>
      <c r="D26" s="101" t="s">
        <v>159</v>
      </c>
      <c r="E26" s="101" t="s">
        <v>160</v>
      </c>
      <c r="F26" s="102" t="s">
        <v>161</v>
      </c>
      <c r="G26" s="50">
        <f t="shared" si="0"/>
        <v>4</v>
      </c>
      <c r="H26" s="57"/>
      <c r="I26" s="57"/>
    </row>
    <row r="27" spans="1:9" ht="12.75" x14ac:dyDescent="0.2">
      <c r="A27" s="67">
        <v>0.47222222222222399</v>
      </c>
      <c r="B27" s="67"/>
      <c r="C27" s="100" t="s">
        <v>162</v>
      </c>
      <c r="D27" s="101" t="s">
        <v>163</v>
      </c>
      <c r="E27" s="101" t="s">
        <v>164</v>
      </c>
      <c r="F27" s="102" t="s">
        <v>165</v>
      </c>
      <c r="G27" s="50">
        <f t="shared" si="0"/>
        <v>4</v>
      </c>
      <c r="H27" s="57"/>
      <c r="I27" s="57"/>
    </row>
    <row r="28" spans="1:9" ht="12.75" x14ac:dyDescent="0.2">
      <c r="A28" s="67">
        <v>0.47916666666666902</v>
      </c>
      <c r="B28" s="67"/>
      <c r="C28" s="100" t="s">
        <v>166</v>
      </c>
      <c r="D28" s="101" t="s">
        <v>167</v>
      </c>
      <c r="E28" s="101" t="s">
        <v>168</v>
      </c>
      <c r="F28" s="102" t="s">
        <v>94</v>
      </c>
      <c r="G28" s="50">
        <f t="shared" si="0"/>
        <v>4</v>
      </c>
      <c r="H28" s="57"/>
      <c r="I28" s="57"/>
    </row>
    <row r="29" spans="1:9" ht="12.75" x14ac:dyDescent="0.2">
      <c r="A29" s="67">
        <v>0.48611111111111299</v>
      </c>
      <c r="B29" s="67"/>
      <c r="C29" s="100" t="s">
        <v>78</v>
      </c>
      <c r="D29" s="101" t="s">
        <v>169</v>
      </c>
      <c r="E29" s="101" t="s">
        <v>83</v>
      </c>
      <c r="F29" s="102" t="s">
        <v>82</v>
      </c>
      <c r="G29" s="50">
        <f t="shared" si="0"/>
        <v>4</v>
      </c>
      <c r="H29" s="57"/>
      <c r="I29" s="57"/>
    </row>
    <row r="30" spans="1:9" ht="12.75" x14ac:dyDescent="0.2">
      <c r="A30" s="67">
        <v>0.49305555555555802</v>
      </c>
      <c r="B30" s="67"/>
      <c r="C30" s="100" t="s">
        <v>76</v>
      </c>
      <c r="D30" s="101" t="s">
        <v>170</v>
      </c>
      <c r="E30" s="101" t="s">
        <v>171</v>
      </c>
      <c r="F30" s="102" t="s">
        <v>172</v>
      </c>
      <c r="G30" s="50">
        <f t="shared" si="0"/>
        <v>4</v>
      </c>
      <c r="H30" s="57"/>
      <c r="I30" s="57"/>
    </row>
    <row r="31" spans="1:9" ht="12.75" x14ac:dyDescent="0.2">
      <c r="A31" s="67">
        <v>0.500000000000002</v>
      </c>
      <c r="B31" s="67"/>
      <c r="C31" s="100" t="s">
        <v>45</v>
      </c>
      <c r="D31" s="101" t="s">
        <v>47</v>
      </c>
      <c r="E31" s="101" t="s">
        <v>42</v>
      </c>
      <c r="F31" s="102" t="s">
        <v>46</v>
      </c>
      <c r="G31" s="50">
        <f t="shared" si="0"/>
        <v>4</v>
      </c>
      <c r="H31" s="57"/>
      <c r="I31" s="57"/>
    </row>
    <row r="32" spans="1:9" ht="12.75" x14ac:dyDescent="0.2">
      <c r="A32" s="67">
        <v>0.50694444444444697</v>
      </c>
      <c r="B32" s="67"/>
      <c r="C32" s="100" t="s">
        <v>173</v>
      </c>
      <c r="D32" s="101" t="s">
        <v>174</v>
      </c>
      <c r="E32" s="101" t="s">
        <v>175</v>
      </c>
      <c r="F32" s="102" t="s">
        <v>176</v>
      </c>
      <c r="G32" s="50">
        <f t="shared" si="0"/>
        <v>4</v>
      </c>
      <c r="H32" s="57"/>
      <c r="I32" s="57"/>
    </row>
    <row r="33" spans="1:9" ht="12.75" x14ac:dyDescent="0.2">
      <c r="A33" s="67">
        <v>0.51388888888889095</v>
      </c>
      <c r="B33" s="67"/>
      <c r="C33" s="100" t="s">
        <v>91</v>
      </c>
      <c r="D33" s="101" t="s">
        <v>92</v>
      </c>
      <c r="E33" s="101" t="s">
        <v>97</v>
      </c>
      <c r="F33" s="102" t="s">
        <v>177</v>
      </c>
      <c r="G33" s="50">
        <f t="shared" si="0"/>
        <v>4</v>
      </c>
      <c r="H33" s="57"/>
      <c r="I33" s="57"/>
    </row>
    <row r="34" spans="1:9" ht="12.75" x14ac:dyDescent="0.2">
      <c r="A34" s="67">
        <v>0.52083333333333603</v>
      </c>
      <c r="B34" s="67"/>
      <c r="C34" s="100" t="s">
        <v>178</v>
      </c>
      <c r="D34" s="101" t="s">
        <v>179</v>
      </c>
      <c r="E34" s="101" t="s">
        <v>180</v>
      </c>
      <c r="F34" s="102" t="s">
        <v>181</v>
      </c>
      <c r="G34" s="50">
        <f t="shared" si="0"/>
        <v>4</v>
      </c>
      <c r="H34" s="57"/>
      <c r="I34" s="57"/>
    </row>
    <row r="35" spans="1:9" ht="12.75" x14ac:dyDescent="0.2">
      <c r="A35" s="67">
        <v>0.52777777777778001</v>
      </c>
      <c r="B35" s="67"/>
      <c r="C35" s="100" t="s">
        <v>33</v>
      </c>
      <c r="D35" s="101" t="s">
        <v>30</v>
      </c>
      <c r="E35" s="101" t="s">
        <v>182</v>
      </c>
      <c r="F35" s="102" t="s">
        <v>64</v>
      </c>
      <c r="G35" s="50">
        <f t="shared" si="0"/>
        <v>4</v>
      </c>
      <c r="H35" s="57"/>
      <c r="I35" s="57"/>
    </row>
    <row r="36" spans="1:9" ht="12.75" x14ac:dyDescent="0.2">
      <c r="A36" s="67">
        <v>0.53472222222222499</v>
      </c>
      <c r="B36" s="67"/>
      <c r="C36" s="100" t="s">
        <v>183</v>
      </c>
      <c r="D36" s="101" t="s">
        <v>184</v>
      </c>
      <c r="E36" s="101" t="s">
        <v>89</v>
      </c>
      <c r="F36" s="102" t="s">
        <v>185</v>
      </c>
      <c r="G36" s="50">
        <f t="shared" si="0"/>
        <v>4</v>
      </c>
      <c r="H36" s="57"/>
      <c r="I36" s="57"/>
    </row>
    <row r="37" spans="1:9" ht="12.75" x14ac:dyDescent="0.2">
      <c r="A37" s="67">
        <v>0.54166666666666896</v>
      </c>
      <c r="B37" s="67"/>
      <c r="C37" s="100" t="s">
        <v>186</v>
      </c>
      <c r="D37" s="101" t="s">
        <v>187</v>
      </c>
      <c r="E37" s="101" t="s">
        <v>188</v>
      </c>
      <c r="F37" s="102" t="s">
        <v>189</v>
      </c>
      <c r="G37" s="50">
        <f t="shared" si="0"/>
        <v>4</v>
      </c>
      <c r="H37" s="57"/>
      <c r="I37" s="57"/>
    </row>
    <row r="38" spans="1:9" ht="12.75" x14ac:dyDescent="0.2">
      <c r="A38" s="67">
        <v>0.54861111111111405</v>
      </c>
      <c r="B38" s="67"/>
      <c r="C38" s="100" t="s">
        <v>190</v>
      </c>
      <c r="D38" s="101" t="s">
        <v>60</v>
      </c>
      <c r="E38" s="101" t="s">
        <v>191</v>
      </c>
      <c r="F38" s="102" t="s">
        <v>62</v>
      </c>
      <c r="G38" s="50">
        <f t="shared" si="0"/>
        <v>4</v>
      </c>
      <c r="H38" s="57"/>
      <c r="I38" s="57"/>
    </row>
    <row r="39" spans="1:9" ht="12.75" x14ac:dyDescent="0.2">
      <c r="A39" s="67">
        <v>0.55555555555555802</v>
      </c>
      <c r="B39" s="67"/>
      <c r="C39" s="100" t="s">
        <v>90</v>
      </c>
      <c r="D39" s="101" t="s">
        <v>192</v>
      </c>
      <c r="E39" s="101" t="s">
        <v>193</v>
      </c>
      <c r="F39" s="102" t="s">
        <v>93</v>
      </c>
      <c r="G39" s="50">
        <f t="shared" si="0"/>
        <v>4</v>
      </c>
    </row>
    <row r="40" spans="1:9" ht="12.75" x14ac:dyDescent="0.2">
      <c r="A40" s="67">
        <v>0.562500000000003</v>
      </c>
      <c r="B40" s="67"/>
      <c r="C40" s="100" t="s">
        <v>194</v>
      </c>
      <c r="D40" s="101" t="s">
        <v>195</v>
      </c>
      <c r="E40" s="101" t="s">
        <v>196</v>
      </c>
      <c r="F40" s="102" t="s">
        <v>197</v>
      </c>
      <c r="G40" s="50">
        <f t="shared" si="0"/>
        <v>4</v>
      </c>
    </row>
    <row r="41" spans="1:9" ht="13.5" thickBot="1" x14ac:dyDescent="0.25">
      <c r="A41" s="67">
        <v>0.56944444444444797</v>
      </c>
      <c r="B41" s="67"/>
      <c r="C41" s="100" t="s">
        <v>198</v>
      </c>
      <c r="D41" s="101" t="s">
        <v>199</v>
      </c>
      <c r="E41" s="101" t="s">
        <v>200</v>
      </c>
      <c r="F41" s="102" t="s">
        <v>201</v>
      </c>
      <c r="G41" s="50">
        <f t="shared" si="0"/>
        <v>4</v>
      </c>
    </row>
    <row r="42" spans="1:9" ht="13.5" thickBot="1" x14ac:dyDescent="0.25">
      <c r="A42" s="68">
        <v>0.57638888888889195</v>
      </c>
      <c r="B42" s="68"/>
      <c r="C42" s="113" t="s">
        <v>202</v>
      </c>
      <c r="D42" s="114" t="s">
        <v>203</v>
      </c>
      <c r="E42" s="114" t="s">
        <v>51</v>
      </c>
      <c r="F42" s="115" t="s">
        <v>204</v>
      </c>
      <c r="G42" s="50">
        <f t="shared" si="0"/>
        <v>4</v>
      </c>
      <c r="H42" s="58">
        <f>SUM(G7:G42)</f>
        <v>144</v>
      </c>
    </row>
    <row r="49" customFormat="1" ht="12.75" x14ac:dyDescent="0.2"/>
    <row r="50" customFormat="1" ht="12.75" x14ac:dyDescent="0.2"/>
    <row r="51" customFormat="1" ht="12.75" x14ac:dyDescent="0.2"/>
    <row r="52" customFormat="1" ht="12.75" x14ac:dyDescent="0.2"/>
    <row r="53" customFormat="1" ht="12.75" x14ac:dyDescent="0.2"/>
    <row r="54" customFormat="1" ht="12.75" x14ac:dyDescent="0.2"/>
    <row r="55" customFormat="1" ht="12.75" x14ac:dyDescent="0.2"/>
    <row r="56" customFormat="1" ht="12.75" x14ac:dyDescent="0.2"/>
    <row r="57" customFormat="1" ht="12.75" x14ac:dyDescent="0.2"/>
    <row r="58" customFormat="1" ht="12.75" x14ac:dyDescent="0.2"/>
    <row r="59" customFormat="1" ht="12.75" x14ac:dyDescent="0.2"/>
    <row r="60" customFormat="1" ht="12.75" x14ac:dyDescent="0.2"/>
    <row r="61" customFormat="1" ht="12.75" x14ac:dyDescent="0.2"/>
    <row r="62" customFormat="1" ht="12.75" x14ac:dyDescent="0.2"/>
    <row r="63" customFormat="1" ht="12.75" x14ac:dyDescent="0.2"/>
    <row r="64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  <row r="95" customFormat="1" ht="12.75" x14ac:dyDescent="0.2"/>
    <row r="96" customFormat="1" ht="12.75" x14ac:dyDescent="0.2"/>
    <row r="97" customFormat="1" ht="12.75" x14ac:dyDescent="0.2"/>
    <row r="98" customFormat="1" ht="12.75" x14ac:dyDescent="0.2"/>
    <row r="99" customFormat="1" ht="12.75" x14ac:dyDescent="0.2"/>
    <row r="100" customFormat="1" ht="12.75" x14ac:dyDescent="0.2"/>
    <row r="101" customFormat="1" ht="12.75" x14ac:dyDescent="0.2"/>
    <row r="102" customFormat="1" ht="12.75" x14ac:dyDescent="0.2"/>
    <row r="103" customFormat="1" ht="12.75" x14ac:dyDescent="0.2"/>
    <row r="104" customFormat="1" ht="12.75" x14ac:dyDescent="0.2"/>
    <row r="105" customFormat="1" ht="12.75" x14ac:dyDescent="0.2"/>
  </sheetData>
  <mergeCells count="6">
    <mergeCell ref="A6:F6"/>
    <mergeCell ref="A1:F1"/>
    <mergeCell ref="A2:F2"/>
    <mergeCell ref="A3:F3"/>
    <mergeCell ref="A4:F4"/>
    <mergeCell ref="A5:F5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CAB 0-9</vt:lpstr>
      <vt:lpstr>CAB 10-16</vt:lpstr>
      <vt:lpstr>CAB 17-24</vt:lpstr>
      <vt:lpstr>CAB 25-36</vt:lpstr>
      <vt:lpstr>DAM</vt:lpstr>
      <vt:lpstr>SIN VENTAJAGENERAL</vt:lpstr>
      <vt:lpstr>GANADORES</vt:lpstr>
      <vt:lpstr>HORARIO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Cueli</cp:lastModifiedBy>
  <cp:lastPrinted>2017-06-04T13:24:18Z</cp:lastPrinted>
  <dcterms:created xsi:type="dcterms:W3CDTF">2000-04-30T13:23:02Z</dcterms:created>
  <dcterms:modified xsi:type="dcterms:W3CDTF">2017-11-04T21:56:42Z</dcterms:modified>
</cp:coreProperties>
</file>